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hidePivotFieldList="1"/>
  <bookViews>
    <workbookView windowWidth="24000" windowHeight="9675"/>
  </bookViews>
  <sheets>
    <sheet name="Sheet1" sheetId="1" r:id="rId1"/>
  </sheets>
  <definedNames>
    <definedName name="_xlnm._FilterDatabase" localSheetId="0" hidden="1">Sheet1!$A$2:$AJ$61</definedName>
    <definedName name="_xlnm.Print_Titles" localSheetId="0">Sheet1!$4:$5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<sst xmlns="http://schemas.openxmlformats.org/spreadsheetml/2006/main" count="708" uniqueCount="219">
  <si>
    <t>附件2：</t>
  </si>
  <si>
    <t>2025年第二季度政策性农业保险（种植类）承保明细表</t>
  </si>
  <si>
    <t>填报单位（盖章）：</t>
  </si>
  <si>
    <r>
      <rPr>
        <sz val="12"/>
        <rFont val="宋体"/>
        <charset val="134"/>
      </rPr>
      <t>单位：元</t>
    </r>
    <r>
      <rPr>
        <sz val="12"/>
        <rFont val="Times New Roman"/>
        <charset val="134"/>
      </rPr>
      <t>/</t>
    </r>
    <r>
      <rPr>
        <sz val="12"/>
        <rFont val="宋体"/>
        <charset val="134"/>
      </rPr>
      <t>亩（头），亩，头，元（数据精确到分）</t>
    </r>
  </si>
  <si>
    <t>填报日期：</t>
  </si>
  <si>
    <t>序号</t>
  </si>
  <si>
    <t>地级市</t>
  </si>
  <si>
    <t>县（区）</t>
  </si>
  <si>
    <t>中央险种/省级险种</t>
  </si>
  <si>
    <r>
      <rPr>
        <b/>
        <sz val="12"/>
        <rFont val="宋体"/>
        <charset val="134"/>
      </rPr>
      <t xml:space="preserve">险种名称
</t>
    </r>
    <r>
      <rPr>
        <b/>
        <sz val="8.4"/>
        <rFont val="宋体"/>
        <charset val="134"/>
      </rPr>
      <t>（严格按照省实施目录名称及顺序填写）</t>
    </r>
  </si>
  <si>
    <t>保险标的</t>
  </si>
  <si>
    <t>保单中特别约定或备注栏与参考保额和费率信息相关内容（如保险标的项目只写了蔬菜，在备注露地或大棚）</t>
  </si>
  <si>
    <t>承保机构</t>
  </si>
  <si>
    <t>保单号</t>
  </si>
  <si>
    <t>投保人</t>
  </si>
  <si>
    <t>被保险人</t>
  </si>
  <si>
    <t>投保险人联系地址</t>
  </si>
  <si>
    <t>标的地点及方位</t>
  </si>
  <si>
    <t>签单时间</t>
  </si>
  <si>
    <t>起保时间</t>
  </si>
  <si>
    <t>终保时间</t>
  </si>
  <si>
    <r>
      <rPr>
        <b/>
        <sz val="12"/>
        <rFont val="宋体"/>
        <charset val="134"/>
      </rPr>
      <t>投保面积</t>
    </r>
    <r>
      <rPr>
        <b/>
        <sz val="12"/>
        <rFont val="Times New Roman"/>
        <charset val="134"/>
      </rPr>
      <t>/</t>
    </r>
    <r>
      <rPr>
        <b/>
        <sz val="12"/>
        <rFont val="宋体"/>
        <charset val="134"/>
      </rPr>
      <t>投保数量</t>
    </r>
  </si>
  <si>
    <r>
      <rPr>
        <b/>
        <sz val="12"/>
        <rFont val="宋体"/>
        <charset val="134"/>
      </rPr>
      <t>单位保额（元）</t>
    </r>
  </si>
  <si>
    <r>
      <rPr>
        <b/>
        <sz val="12"/>
        <rFont val="宋体"/>
        <charset val="134"/>
      </rPr>
      <t>保险费率</t>
    </r>
  </si>
  <si>
    <r>
      <rPr>
        <b/>
        <sz val="12"/>
        <rFont val="宋体"/>
        <charset val="134"/>
      </rPr>
      <t>单位保费（元）</t>
    </r>
  </si>
  <si>
    <r>
      <rPr>
        <b/>
        <sz val="12"/>
        <rFont val="宋体"/>
        <charset val="134"/>
      </rPr>
      <t>保费（元）</t>
    </r>
  </si>
  <si>
    <r>
      <rPr>
        <b/>
        <sz val="12"/>
        <rFont val="宋体"/>
        <charset val="134"/>
      </rPr>
      <t>中央财政补贴（元）</t>
    </r>
  </si>
  <si>
    <r>
      <rPr>
        <b/>
        <sz val="12"/>
        <rFont val="宋体"/>
        <charset val="134"/>
      </rPr>
      <t>省级财政补贴（元）</t>
    </r>
  </si>
  <si>
    <r>
      <rPr>
        <b/>
        <sz val="12"/>
        <rFont val="宋体"/>
        <charset val="134"/>
      </rPr>
      <t>市县财政补贴（元）</t>
    </r>
  </si>
  <si>
    <r>
      <rPr>
        <b/>
        <sz val="12"/>
        <rFont val="宋体"/>
        <charset val="134"/>
      </rPr>
      <t>市财政补贴（元）</t>
    </r>
  </si>
  <si>
    <r>
      <rPr>
        <b/>
        <sz val="12"/>
        <rFont val="宋体"/>
        <charset val="134"/>
      </rPr>
      <t>区（县）财政补贴（元）</t>
    </r>
  </si>
  <si>
    <r>
      <rPr>
        <b/>
        <sz val="12"/>
        <rFont val="宋体"/>
        <charset val="134"/>
      </rPr>
      <t>农户承担（元）</t>
    </r>
  </si>
  <si>
    <r>
      <rPr>
        <b/>
        <sz val="12"/>
        <rFont val="宋体"/>
        <charset val="134"/>
      </rPr>
      <t>本次申请省级结算中央财政补贴</t>
    </r>
  </si>
  <si>
    <r>
      <rPr>
        <b/>
        <sz val="12"/>
        <rFont val="宋体"/>
        <charset val="134"/>
      </rPr>
      <t>本次申请省级结算
省级财政补贴</t>
    </r>
  </si>
  <si>
    <t>备注</t>
  </si>
  <si>
    <r>
      <rPr>
        <b/>
        <sz val="12"/>
        <rFont val="宋体"/>
        <charset val="134"/>
      </rPr>
      <t>金额</t>
    </r>
  </si>
  <si>
    <r>
      <rPr>
        <b/>
        <sz val="12"/>
        <rFont val="宋体"/>
        <charset val="134"/>
      </rPr>
      <t>比例</t>
    </r>
  </si>
  <si>
    <t>比例</t>
  </si>
  <si>
    <t>总计</t>
  </si>
  <si>
    <t>梅州市</t>
  </si>
  <si>
    <t>五华县</t>
  </si>
  <si>
    <t>中央险种</t>
  </si>
  <si>
    <t>水稻完全成本</t>
  </si>
  <si>
    <t>早稻</t>
  </si>
  <si>
    <t>早造水稻</t>
  </si>
  <si>
    <t>人保财险</t>
  </si>
  <si>
    <t>P9WO20254414N000000234</t>
  </si>
  <si>
    <t>周雄华</t>
  </si>
  <si>
    <t>梅州市五华县河东镇下二村</t>
  </si>
  <si>
    <t>P9WO20254414N000000235</t>
  </si>
  <si>
    <t>李圣恩</t>
  </si>
  <si>
    <t>梅州市五华县河东镇太和村</t>
  </si>
  <si>
    <t>P9WO20254414N000000236</t>
  </si>
  <si>
    <t>马湘林</t>
  </si>
  <si>
    <t>梅州市五华县河东镇化裕村</t>
  </si>
  <si>
    <t>P9WO20254414N000000237</t>
  </si>
  <si>
    <t>黄培良</t>
  </si>
  <si>
    <t>梅州市五华县河东镇黄湖村</t>
  </si>
  <si>
    <t>P9WO20254414N000000238</t>
  </si>
  <si>
    <t>李汉林</t>
  </si>
  <si>
    <t>P9WO20254414N000000239</t>
  </si>
  <si>
    <t>万汉权</t>
  </si>
  <si>
    <t>梅州市五华县河东镇河口村</t>
  </si>
  <si>
    <t>P9WO20254414N000000242</t>
  </si>
  <si>
    <t>李润锋</t>
  </si>
  <si>
    <t>梅州市五华县</t>
  </si>
  <si>
    <t>P9WO20254414N000000243</t>
  </si>
  <si>
    <t>五华县润农种养殖专业合作社</t>
  </si>
  <si>
    <t>梅州市五华县华城镇湖田村</t>
  </si>
  <si>
    <t>P9WO20254414N000000244</t>
  </si>
  <si>
    <t>朱广威</t>
  </si>
  <si>
    <t>梅州市五华县华城镇高竹村</t>
  </si>
  <si>
    <t>P9WO20254414N000000245</t>
  </si>
  <si>
    <t>五华县宝昇农业专业合作社</t>
  </si>
  <si>
    <t>梅州市五华县安流镇完塘村</t>
  </si>
  <si>
    <t>P9WO20254414N000000246</t>
  </si>
  <si>
    <t>魏周振</t>
  </si>
  <si>
    <t>梅州市五华县横陂镇华阁村</t>
  </si>
  <si>
    <t>P9WO20254414N000000247</t>
  </si>
  <si>
    <t>黄世鹏</t>
  </si>
  <si>
    <t>梅州市五华县梅林镇梅东村</t>
  </si>
  <si>
    <t>P9WO20254414N000000248</t>
  </si>
  <si>
    <t>陈伟宏</t>
  </si>
  <si>
    <t>梅州市五华县安流镇</t>
  </si>
  <si>
    <t>P9WO20254414N000000249</t>
  </si>
  <si>
    <t>魏彩云</t>
  </si>
  <si>
    <t>梅州市五华县横陂镇</t>
  </si>
  <si>
    <t>P9WO20254414N000000252</t>
  </si>
  <si>
    <t>黄国泉</t>
  </si>
  <si>
    <t>梅州市五华县华城镇葵富村</t>
  </si>
  <si>
    <t>P9WO20254414N000000253</t>
  </si>
  <si>
    <t>赖碧强</t>
  </si>
  <si>
    <t>梅州市五华县华城镇黄埔村</t>
  </si>
  <si>
    <t>P9WO20254414N000000254</t>
  </si>
  <si>
    <t>李炼婷</t>
  </si>
  <si>
    <t>梅州市五华县华城镇铁炉村</t>
  </si>
  <si>
    <t>P9WO20254414N000000255</t>
  </si>
  <si>
    <t>李木生</t>
  </si>
  <si>
    <t>梅州市五华县河东镇牛石村</t>
  </si>
  <si>
    <t>P9WO20254414N000000259</t>
  </si>
  <si>
    <t>梅州市木顺农业科技发展有限公司</t>
  </si>
  <si>
    <t>梅州市五华县龙村镇洞口村、郭田镇坪上村</t>
  </si>
  <si>
    <t>P9WO20254414N000000260</t>
  </si>
  <si>
    <t>五华县湖乡情种养专业合作社</t>
  </si>
  <si>
    <t>梅州市五华县龙村镇湖中村、塘湖村</t>
  </si>
  <si>
    <t>P9WO20254414N000000263</t>
  </si>
  <si>
    <t>梅州市长大实业有限公司</t>
  </si>
  <si>
    <t>梅州市五华县水寨镇岗阳村</t>
  </si>
  <si>
    <t>P9WO20254414N000000265</t>
  </si>
  <si>
    <t>梅州市延丰农业科技有限公司</t>
  </si>
  <si>
    <t>梅州市五华县水寨镇坝心村、莲洞村、河东镇东溪村、油新村</t>
  </si>
  <si>
    <t>P9WO20254414N000000267</t>
  </si>
  <si>
    <t>五华县为农农业专业合作社</t>
  </si>
  <si>
    <t>梅州市五华县龙村镇潭溪村、金龙村</t>
  </si>
  <si>
    <t>P9WO20254414N000000269</t>
  </si>
  <si>
    <t>周玉清</t>
  </si>
  <si>
    <t>梅州市五华县转水镇</t>
  </si>
  <si>
    <t>P9WO20254414N000000271</t>
  </si>
  <si>
    <t>刘百栋</t>
  </si>
  <si>
    <t>梅州市五华县华城镇河子口村</t>
  </si>
  <si>
    <t>P9WO20254414N000000274</t>
  </si>
  <si>
    <t>李高</t>
  </si>
  <si>
    <t>梅州市五华县岐岭镇荣福村</t>
  </si>
  <si>
    <t>玉米完全成本</t>
  </si>
  <si>
    <t>玉米</t>
  </si>
  <si>
    <t>PPRA20254414N000000004</t>
  </si>
  <si>
    <t>廖立标</t>
  </si>
  <si>
    <t>梅州市五华县长布镇栋新村</t>
  </si>
  <si>
    <t>省级险种</t>
  </si>
  <si>
    <t>岭南水果</t>
  </si>
  <si>
    <t>板栗</t>
  </si>
  <si>
    <t>PH1J20254414N000000112</t>
  </si>
  <si>
    <t>五华县健鑫板栗种植专业合作社</t>
  </si>
  <si>
    <t>梅州市五华县双华镇竹山村</t>
  </si>
  <si>
    <t>柚</t>
  </si>
  <si>
    <t>PH1J20254414N000000113</t>
  </si>
  <si>
    <t>曾利兰</t>
  </si>
  <si>
    <t>梅州市五华县河东镇增塘村</t>
  </si>
  <si>
    <t>PH1J20254414N000000114</t>
  </si>
  <si>
    <t>李佰城</t>
  </si>
  <si>
    <t>PH1J20254414N000000116</t>
  </si>
  <si>
    <t>朱庆辉</t>
  </si>
  <si>
    <t>梅州市五华县安流镇石门村</t>
  </si>
  <si>
    <t>PH1J20254414N000000117</t>
  </si>
  <si>
    <t>冯盛昌</t>
  </si>
  <si>
    <t>梅州市五华县安流镇河沿村</t>
  </si>
  <si>
    <t>荔枝</t>
  </si>
  <si>
    <t>PH1J20254414N000000118</t>
  </si>
  <si>
    <t>张汉新</t>
  </si>
  <si>
    <t>梅州市五华县安流镇联新村</t>
  </si>
  <si>
    <t>PH1J20254414N000000119</t>
  </si>
  <si>
    <t>卢水发</t>
  </si>
  <si>
    <t>梅州市五华县安流镇福陂村</t>
  </si>
  <si>
    <t>三华李</t>
  </si>
  <si>
    <t>PH1J20254414N000000120</t>
  </si>
  <si>
    <t>李树贤</t>
  </si>
  <si>
    <t>梅州市五华县梅林镇福塘村</t>
  </si>
  <si>
    <t>火龙果</t>
  </si>
  <si>
    <t>PH1J20254414N000000122</t>
  </si>
  <si>
    <t>郑群增</t>
  </si>
  <si>
    <t>梅州市五华县横陂镇贵人村</t>
  </si>
  <si>
    <t>PH1J20254414N000000130</t>
  </si>
  <si>
    <t>刘茂辉</t>
  </si>
  <si>
    <t>PH1J20254414N000000133</t>
  </si>
  <si>
    <t>五华县绿源生物科技有限公司</t>
  </si>
  <si>
    <t>梅州市五华县龙村镇湖中村</t>
  </si>
  <si>
    <t>PH1J20254414N000000142</t>
  </si>
  <si>
    <t>钟远常</t>
  </si>
  <si>
    <t>PH1J20254414N000000143</t>
  </si>
  <si>
    <t>吴跃辉</t>
  </si>
  <si>
    <t>PH1J20254414N000000144</t>
  </si>
  <si>
    <t>万钧</t>
  </si>
  <si>
    <t>PH1J20254414N000000145</t>
  </si>
  <si>
    <t>蓝会良</t>
  </si>
  <si>
    <t>梅州市五华县潭下镇拍洋村</t>
  </si>
  <si>
    <t>鹰嘴桃</t>
  </si>
  <si>
    <t>PH1J20254414N000000146</t>
  </si>
  <si>
    <t>广东清闲农业发展有限公司潭下分公司</t>
  </si>
  <si>
    <t>梅州市五华县潭下镇金石村</t>
  </si>
  <si>
    <t>PH1J20254414N000000147</t>
  </si>
  <si>
    <t>钟康</t>
  </si>
  <si>
    <t>百香果</t>
  </si>
  <si>
    <t>PH1J20254414N000000148</t>
  </si>
  <si>
    <t>陈辉</t>
  </si>
  <si>
    <t>梅州市五华县转水镇里塘村</t>
  </si>
  <si>
    <t>PH1J20254414N000000161</t>
  </si>
  <si>
    <t>张贤</t>
  </si>
  <si>
    <t>梅州市五华县河东镇苑堂村</t>
  </si>
  <si>
    <t>PH1J20254414N000000162</t>
  </si>
  <si>
    <t>五华县晓东农业有限公司</t>
  </si>
  <si>
    <t>梅州市五华县转水镇益塘村</t>
  </si>
  <si>
    <t>PH1J20254414N000000163</t>
  </si>
  <si>
    <t>魏学军</t>
  </si>
  <si>
    <t>广东省地方财政补贴性茶树种植和茶叶损失保险</t>
  </si>
  <si>
    <t>茶树及茶叶</t>
  </si>
  <si>
    <t>P88M20254414N000000018</t>
  </si>
  <si>
    <t>廖广优</t>
  </si>
  <si>
    <t>梅州市五华县棉洋镇塘纯村</t>
  </si>
  <si>
    <t>P88M20254414N000000019</t>
  </si>
  <si>
    <t>杨伟玉</t>
  </si>
  <si>
    <t>梅州市五华县棉洋镇黎洞村</t>
  </si>
  <si>
    <t>P88M20254414N000000020</t>
  </si>
  <si>
    <t>梅州市五华县龙村镇塘湖村</t>
  </si>
  <si>
    <t>广东省地方财政补贴性蔬菜种植保险</t>
  </si>
  <si>
    <t>露地果菜</t>
  </si>
  <si>
    <t>露地果菜：160亩=80亩×2茬</t>
  </si>
  <si>
    <t>P87820254414N000000012</t>
  </si>
  <si>
    <t>梅州市五华县河东镇东溪村</t>
  </si>
  <si>
    <t>露地果菜毛豆：700亩=350亩×2茬</t>
  </si>
  <si>
    <t>P87820254414N000000014</t>
  </si>
  <si>
    <t>梅州市智农科技有限公司</t>
  </si>
  <si>
    <t>梅州市五华县转水镇矮车村、华城镇兴中村、岐岭镇联安村</t>
  </si>
  <si>
    <t>露地果菜四季豆：40亩=20亩×2茬</t>
  </si>
  <si>
    <t>P87820254414N000000018</t>
  </si>
  <si>
    <t>南瓜</t>
  </si>
  <si>
    <t>露地果菜南瓜：392亩=196亩×2茬</t>
  </si>
  <si>
    <t>P87820254414N000000028</t>
  </si>
  <si>
    <t>五华县俊丰园蔬菜种植专业合作社</t>
  </si>
  <si>
    <t>梅州市五华县转水镇枫林塘村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</si>
</sst>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/d;@"/>
    <numFmt numFmtId="177" formatCode="0.00_ "/>
    <numFmt numFmtId="178" formatCode="0_ "/>
    <numFmt numFmtId="179" formatCode="0.0%"/>
  </numFmts>
  <fonts count="28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12"/>
      <name val="宋体"/>
      <charset val="134"/>
    </font>
    <font>
      <sz val="11"/>
      <name val="宋体"/>
      <charset val="134"/>
      <scheme val="minor"/>
    </font>
    <font>
      <sz val="12"/>
      <name val="Times New Roman"/>
      <charset val="134"/>
    </font>
    <font>
      <sz val="16"/>
      <name val="方正小标宋简体"/>
      <charset val="134"/>
    </font>
    <font>
      <sz val="12"/>
      <color rgb="FFFF0000"/>
      <name val="宋体"/>
      <charset val="134"/>
    </font>
    <font>
      <b/>
      <sz val="12"/>
      <name val="Times New Roman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8.4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7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5" fillId="0" borderId="9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10" applyNumberFormat="0" applyAlignment="0" applyProtection="0">
      <alignment vertical="center"/>
    </xf>
    <xf numFmtId="0" fontId="17" fillId="4" borderId="11" applyNumberFormat="0" applyAlignment="0" applyProtection="0">
      <alignment vertical="center"/>
    </xf>
    <xf numFmtId="0" fontId="18" fillId="4" borderId="10" applyNumberFormat="0" applyAlignment="0" applyProtection="0">
      <alignment vertical="center"/>
    </xf>
    <xf numFmtId="0" fontId="19" fillId="5" borderId="12" applyNumberFormat="0" applyAlignment="0" applyProtection="0">
      <alignment vertical="center"/>
    </xf>
    <xf numFmtId="0" fontId="20" fillId="0" borderId="13" applyNumberFormat="0" applyFill="0" applyAlignment="0" applyProtection="0">
      <alignment vertical="center"/>
    </xf>
    <xf numFmtId="0" fontId="21" fillId="0" borderId="14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0" fillId="0" borderId="0"/>
    <xf numFmtId="0" fontId="1" fillId="0" borderId="0">
      <alignment vertical="center"/>
    </xf>
  </cellStyleXfs>
  <cellXfs count="6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49" fontId="1" fillId="0" borderId="0" xfId="0" applyNumberFormat="1" applyFont="1" applyFill="1" applyAlignment="1">
      <alignment horizontal="center" vertical="center" wrapText="1"/>
    </xf>
    <xf numFmtId="14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>
      <alignment vertical="center"/>
    </xf>
    <xf numFmtId="177" fontId="4" fillId="0" borderId="0" xfId="0" applyNumberFormat="1" applyFont="1" applyFill="1" applyAlignment="1">
      <alignment horizontal="center" vertical="center"/>
    </xf>
    <xf numFmtId="178" fontId="4" fillId="0" borderId="0" xfId="0" applyNumberFormat="1" applyFont="1" applyFill="1" applyAlignment="1">
      <alignment horizontal="center" vertical="center"/>
    </xf>
    <xf numFmtId="10" fontId="4" fillId="0" borderId="0" xfId="0" applyNumberFormat="1" applyFont="1" applyFill="1" applyAlignment="1">
      <alignment horizontal="center" vertical="center"/>
    </xf>
    <xf numFmtId="43" fontId="4" fillId="0" borderId="0" xfId="1" applyFont="1" applyFill="1" applyAlignment="1">
      <alignment horizontal="center" vertical="center"/>
    </xf>
    <xf numFmtId="9" fontId="4" fillId="0" borderId="0" xfId="0" applyNumberFormat="1" applyFont="1" applyFill="1" applyAlignment="1">
      <alignment horizontal="center"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horizontal="left" vertical="center" wrapText="1"/>
    </xf>
    <xf numFmtId="0" fontId="5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177" fontId="2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 wrapText="1"/>
    </xf>
    <xf numFmtId="177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0" borderId="0" xfId="0" applyFont="1" applyFill="1" applyAlignment="1">
      <alignment vertical="center"/>
    </xf>
    <xf numFmtId="0" fontId="1" fillId="0" borderId="0" xfId="0" applyFont="1" applyFill="1" applyAlignment="1">
      <alignment vertical="center"/>
    </xf>
    <xf numFmtId="176" fontId="5" fillId="0" borderId="0" xfId="0" applyNumberFormat="1" applyFont="1" applyFill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 wrapText="1"/>
    </xf>
    <xf numFmtId="176" fontId="1" fillId="0" borderId="0" xfId="0" applyNumberFormat="1" applyFont="1" applyFill="1" applyAlignment="1">
      <alignment horizontal="center" vertical="center"/>
    </xf>
    <xf numFmtId="49" fontId="2" fillId="0" borderId="2" xfId="0" applyNumberFormat="1" applyFont="1" applyFill="1" applyBorder="1" applyAlignment="1">
      <alignment horizontal="center" vertical="center" wrapText="1"/>
    </xf>
    <xf numFmtId="14" fontId="2" fillId="0" borderId="2" xfId="0" applyNumberFormat="1" applyFont="1" applyFill="1" applyBorder="1" applyAlignment="1">
      <alignment horizontal="center" vertical="center" wrapText="1"/>
    </xf>
    <xf numFmtId="176" fontId="2" fillId="0" borderId="2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14" fontId="3" fillId="0" borderId="2" xfId="0" applyNumberFormat="1" applyFont="1" applyFill="1" applyBorder="1" applyAlignment="1">
      <alignment horizontal="center" vertical="center" wrapText="1"/>
    </xf>
    <xf numFmtId="176" fontId="3" fillId="0" borderId="2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Alignment="1">
      <alignment vertical="center" wrapText="1"/>
    </xf>
    <xf numFmtId="176" fontId="1" fillId="0" borderId="0" xfId="0" applyNumberFormat="1" applyFont="1" applyFill="1" applyAlignment="1">
      <alignment vertical="center"/>
    </xf>
    <xf numFmtId="10" fontId="5" fillId="0" borderId="0" xfId="0" applyNumberFormat="1" applyFont="1" applyFill="1" applyAlignment="1">
      <alignment horizontal="center" vertical="center"/>
    </xf>
    <xf numFmtId="10" fontId="1" fillId="0" borderId="0" xfId="0" applyNumberFormat="1" applyFont="1" applyFill="1" applyAlignment="1">
      <alignment horizontal="center" vertical="center"/>
    </xf>
    <xf numFmtId="177" fontId="7" fillId="0" borderId="2" xfId="0" applyNumberFormat="1" applyFont="1" applyFill="1" applyBorder="1" applyAlignment="1">
      <alignment horizontal="center" vertical="center" wrapText="1"/>
    </xf>
    <xf numFmtId="178" fontId="7" fillId="0" borderId="2" xfId="0" applyNumberFormat="1" applyFont="1" applyFill="1" applyBorder="1" applyAlignment="1">
      <alignment horizontal="center" vertical="center" wrapText="1"/>
    </xf>
    <xf numFmtId="10" fontId="7" fillId="0" borderId="2" xfId="0" applyNumberFormat="1" applyFont="1" applyFill="1" applyBorder="1" applyAlignment="1">
      <alignment horizontal="center" vertical="center" wrapText="1"/>
    </xf>
    <xf numFmtId="43" fontId="7" fillId="0" borderId="2" xfId="1" applyFont="1" applyFill="1" applyBorder="1" applyAlignment="1">
      <alignment horizontal="center" vertical="center" wrapText="1"/>
    </xf>
    <xf numFmtId="9" fontId="7" fillId="0" borderId="2" xfId="0" applyNumberFormat="1" applyFont="1" applyFill="1" applyBorder="1" applyAlignment="1">
      <alignment horizontal="center" vertical="center" wrapText="1"/>
    </xf>
    <xf numFmtId="178" fontId="3" fillId="0" borderId="2" xfId="0" applyNumberFormat="1" applyFont="1" applyFill="1" applyBorder="1" applyAlignment="1">
      <alignment horizontal="center" vertical="center" wrapText="1"/>
    </xf>
    <xf numFmtId="10" fontId="3" fillId="0" borderId="3" xfId="0" applyNumberFormat="1" applyFont="1" applyFill="1" applyBorder="1" applyAlignment="1">
      <alignment horizontal="center" vertical="center"/>
    </xf>
    <xf numFmtId="43" fontId="3" fillId="0" borderId="2" xfId="1" applyFont="1" applyFill="1" applyBorder="1" applyAlignment="1">
      <alignment horizontal="center" vertical="center" wrapText="1"/>
    </xf>
    <xf numFmtId="9" fontId="3" fillId="0" borderId="2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10" fontId="4" fillId="0" borderId="0" xfId="0" applyNumberFormat="1" applyFont="1" applyFill="1" applyAlignment="1">
      <alignment vertical="center"/>
    </xf>
    <xf numFmtId="9" fontId="1" fillId="0" borderId="0" xfId="0" applyNumberFormat="1" applyFont="1" applyFill="1" applyAlignment="1">
      <alignment horizontal="center" vertical="center"/>
    </xf>
    <xf numFmtId="177" fontId="4" fillId="0" borderId="2" xfId="0" applyNumberFormat="1" applyFont="1" applyFill="1" applyBorder="1" applyAlignment="1">
      <alignment horizontal="center" vertical="center" wrapText="1"/>
    </xf>
    <xf numFmtId="9" fontId="7" fillId="0" borderId="2" xfId="3" applyNumberFormat="1" applyFont="1" applyFill="1" applyBorder="1" applyAlignment="1">
      <alignment horizontal="center" vertical="center" wrapText="1"/>
    </xf>
    <xf numFmtId="9" fontId="1" fillId="0" borderId="2" xfId="0" applyNumberFormat="1" applyFont="1" applyFill="1" applyBorder="1" applyAlignment="1">
      <alignment horizontal="center" vertical="center" wrapText="1"/>
    </xf>
    <xf numFmtId="9" fontId="3" fillId="0" borderId="2" xfId="3" applyNumberFormat="1" applyFont="1" applyFill="1" applyBorder="1" applyAlignment="1">
      <alignment horizontal="center" vertical="center" wrapText="1"/>
    </xf>
    <xf numFmtId="179" fontId="3" fillId="0" borderId="2" xfId="0" applyNumberFormat="1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</cellXfs>
  <cellStyles count="5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8" xfId="49"/>
    <cellStyle name="常规 2" xfId="50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J64"/>
  <sheetViews>
    <sheetView tabSelected="1" topLeftCell="A51" workbookViewId="0">
      <selection activeCell="F10" sqref="F10"/>
    </sheetView>
  </sheetViews>
  <sheetFormatPr defaultColWidth="8.54166666666667" defaultRowHeight="25" customHeight="1"/>
  <cols>
    <col min="1" max="1" width="5.81666666666667" style="1" customWidth="1"/>
    <col min="2" max="2" width="8.54166666666667" style="1" customWidth="1"/>
    <col min="3" max="3" width="9.63333333333333" style="1" customWidth="1"/>
    <col min="4" max="4" width="12.45" style="1" customWidth="1"/>
    <col min="5" max="5" width="16.875" style="4" customWidth="1"/>
    <col min="6" max="6" width="13.375" style="5" customWidth="1"/>
    <col min="7" max="7" width="26.75" style="5" customWidth="1"/>
    <col min="8" max="8" width="12.375" style="1" customWidth="1"/>
    <col min="9" max="9" width="25.125" style="6" customWidth="1"/>
    <col min="10" max="11" width="18.125" style="5" customWidth="1"/>
    <col min="12" max="13" width="20" style="5" customWidth="1"/>
    <col min="14" max="14" width="13.625" style="7" customWidth="1"/>
    <col min="15" max="15" width="13.625" style="8" customWidth="1"/>
    <col min="16" max="16" width="13.625" style="9" customWidth="1"/>
    <col min="17" max="17" width="13" style="10" customWidth="1"/>
    <col min="18" max="18" width="9.725" style="11" customWidth="1"/>
    <col min="19" max="19" width="10.0916666666667" style="12" customWidth="1"/>
    <col min="20" max="20" width="11.0916666666667" style="13" customWidth="1"/>
    <col min="21" max="21" width="17.725" style="13" customWidth="1"/>
    <col min="22" max="22" width="18.9083333333333" style="13" customWidth="1"/>
    <col min="23" max="23" width="9.725" style="14" customWidth="1"/>
    <col min="24" max="24" width="15.75" style="13" customWidth="1"/>
    <col min="25" max="25" width="11" style="14" customWidth="1"/>
    <col min="26" max="26" width="16" style="13" customWidth="1"/>
    <col min="27" max="27" width="10.725" style="14" customWidth="1"/>
    <col min="28" max="28" width="15.5416666666667" style="13" customWidth="1"/>
    <col min="29" max="29" width="8.54166666666667" style="14" customWidth="1"/>
    <col min="30" max="30" width="17.0916666666667" style="13" customWidth="1"/>
    <col min="31" max="31" width="13.3666666666667" style="14" customWidth="1"/>
    <col min="32" max="32" width="17.6333333333333" style="13" customWidth="1"/>
    <col min="33" max="33" width="8.54166666666667" style="14" customWidth="1"/>
    <col min="34" max="34" width="16.0916666666667" style="13" customWidth="1"/>
    <col min="35" max="35" width="14.1833333333333" style="13" customWidth="1"/>
    <col min="36" max="36" width="18.6666666666667" style="15" customWidth="1"/>
    <col min="37" max="16384" width="8.54166666666667" style="15"/>
  </cols>
  <sheetData>
    <row r="1" customHeight="1" spans="1:36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</row>
    <row r="2" s="1" customFormat="1" customHeight="1" spans="1:36">
      <c r="A2" s="17" t="s">
        <v>1</v>
      </c>
      <c r="B2" s="17"/>
      <c r="C2" s="17"/>
      <c r="D2" s="17"/>
      <c r="E2" s="18"/>
      <c r="F2" s="17"/>
      <c r="G2" s="17"/>
      <c r="H2" s="17"/>
      <c r="I2" s="17"/>
      <c r="J2" s="17"/>
      <c r="K2" s="17"/>
      <c r="L2" s="17"/>
      <c r="M2" s="17"/>
      <c r="N2" s="17"/>
      <c r="O2" s="30"/>
      <c r="P2" s="30"/>
      <c r="Q2" s="17"/>
      <c r="R2" s="17"/>
      <c r="S2" s="42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  <c r="AJ2" s="17"/>
    </row>
    <row r="3" s="1" customFormat="1" customHeight="1" spans="1:35">
      <c r="A3" s="19" t="s">
        <v>2</v>
      </c>
      <c r="B3" s="19"/>
      <c r="C3" s="19"/>
      <c r="D3" s="19"/>
      <c r="E3" s="19"/>
      <c r="F3" s="4"/>
      <c r="G3" s="4"/>
      <c r="H3" s="20"/>
      <c r="I3" s="6"/>
      <c r="J3" s="4"/>
      <c r="K3" s="4"/>
      <c r="L3" s="4"/>
      <c r="M3" s="4"/>
      <c r="N3" s="31"/>
      <c r="O3" s="32"/>
      <c r="P3" s="33"/>
      <c r="Q3" s="10"/>
      <c r="R3" s="11"/>
      <c r="S3" s="43" t="s">
        <v>3</v>
      </c>
      <c r="T3" s="13"/>
      <c r="U3" s="13"/>
      <c r="V3" s="13"/>
      <c r="W3" s="14"/>
      <c r="X3" s="13"/>
      <c r="Y3" s="14"/>
      <c r="Z3" s="13"/>
      <c r="AA3" s="55" t="s">
        <v>4</v>
      </c>
      <c r="AB3" s="13"/>
      <c r="AC3" s="14"/>
      <c r="AD3" s="13"/>
      <c r="AE3" s="14"/>
      <c r="AF3" s="13"/>
      <c r="AG3" s="14"/>
      <c r="AH3" s="13"/>
      <c r="AI3" s="13"/>
    </row>
    <row r="4" s="2" customFormat="1" customHeight="1" spans="1:36">
      <c r="A4" s="21" t="s">
        <v>5</v>
      </c>
      <c r="B4" s="21" t="s">
        <v>6</v>
      </c>
      <c r="C4" s="21" t="s">
        <v>7</v>
      </c>
      <c r="D4" s="22" t="s">
        <v>8</v>
      </c>
      <c r="E4" s="22" t="s">
        <v>9</v>
      </c>
      <c r="F4" s="23" t="s">
        <v>10</v>
      </c>
      <c r="G4" s="23" t="s">
        <v>11</v>
      </c>
      <c r="H4" s="22" t="s">
        <v>12</v>
      </c>
      <c r="I4" s="34" t="s">
        <v>13</v>
      </c>
      <c r="J4" s="23" t="s">
        <v>14</v>
      </c>
      <c r="K4" s="23" t="s">
        <v>15</v>
      </c>
      <c r="L4" s="23" t="s">
        <v>16</v>
      </c>
      <c r="M4" s="23" t="s">
        <v>17</v>
      </c>
      <c r="N4" s="35" t="s">
        <v>18</v>
      </c>
      <c r="O4" s="36" t="s">
        <v>19</v>
      </c>
      <c r="P4" s="36" t="s">
        <v>20</v>
      </c>
      <c r="Q4" s="44" t="s">
        <v>21</v>
      </c>
      <c r="R4" s="45" t="s">
        <v>22</v>
      </c>
      <c r="S4" s="46" t="s">
        <v>23</v>
      </c>
      <c r="T4" s="47" t="s">
        <v>24</v>
      </c>
      <c r="U4" s="47" t="s">
        <v>25</v>
      </c>
      <c r="V4" s="44" t="s">
        <v>26</v>
      </c>
      <c r="W4" s="44"/>
      <c r="X4" s="44" t="s">
        <v>27</v>
      </c>
      <c r="Y4" s="44"/>
      <c r="Z4" s="44" t="s">
        <v>28</v>
      </c>
      <c r="AA4" s="56"/>
      <c r="AB4" s="44" t="s">
        <v>29</v>
      </c>
      <c r="AC4" s="44"/>
      <c r="AD4" s="44" t="s">
        <v>30</v>
      </c>
      <c r="AE4" s="44"/>
      <c r="AF4" s="44" t="s">
        <v>31</v>
      </c>
      <c r="AG4" s="44"/>
      <c r="AH4" s="47" t="s">
        <v>32</v>
      </c>
      <c r="AI4" s="47" t="s">
        <v>33</v>
      </c>
      <c r="AJ4" s="61" t="s">
        <v>34</v>
      </c>
    </row>
    <row r="5" s="2" customFormat="1" ht="44" customHeight="1" spans="1:36">
      <c r="A5" s="21"/>
      <c r="B5" s="21"/>
      <c r="C5" s="21"/>
      <c r="D5" s="22"/>
      <c r="E5" s="22"/>
      <c r="F5" s="23"/>
      <c r="G5" s="23"/>
      <c r="H5" s="22"/>
      <c r="I5" s="34"/>
      <c r="J5" s="23"/>
      <c r="K5" s="23"/>
      <c r="L5" s="23"/>
      <c r="M5" s="23"/>
      <c r="N5" s="35"/>
      <c r="O5" s="36"/>
      <c r="P5" s="36"/>
      <c r="Q5" s="44"/>
      <c r="R5" s="45"/>
      <c r="S5" s="46"/>
      <c r="T5" s="47"/>
      <c r="U5" s="47"/>
      <c r="V5" s="47" t="s">
        <v>35</v>
      </c>
      <c r="W5" s="48" t="s">
        <v>36</v>
      </c>
      <c r="X5" s="47" t="s">
        <v>35</v>
      </c>
      <c r="Y5" s="57" t="s">
        <v>36</v>
      </c>
      <c r="Z5" s="47" t="s">
        <v>35</v>
      </c>
      <c r="AA5" s="58" t="s">
        <v>37</v>
      </c>
      <c r="AB5" s="47" t="s">
        <v>35</v>
      </c>
      <c r="AC5" s="48" t="s">
        <v>36</v>
      </c>
      <c r="AD5" s="47" t="s">
        <v>35</v>
      </c>
      <c r="AE5" s="48" t="s">
        <v>36</v>
      </c>
      <c r="AF5" s="47" t="s">
        <v>35</v>
      </c>
      <c r="AG5" s="57" t="s">
        <v>36</v>
      </c>
      <c r="AH5" s="47"/>
      <c r="AI5" s="47"/>
      <c r="AJ5" s="62"/>
    </row>
    <row r="6" s="2" customFormat="1" customHeight="1" spans="1:36">
      <c r="A6" s="21"/>
      <c r="B6" s="21"/>
      <c r="C6" s="21"/>
      <c r="D6" s="22"/>
      <c r="E6" s="22" t="s">
        <v>38</v>
      </c>
      <c r="F6" s="23"/>
      <c r="G6" s="23"/>
      <c r="H6" s="22"/>
      <c r="I6" s="34"/>
      <c r="J6" s="23"/>
      <c r="K6" s="23"/>
      <c r="L6" s="23"/>
      <c r="M6" s="23"/>
      <c r="N6" s="35"/>
      <c r="O6" s="36"/>
      <c r="P6" s="36"/>
      <c r="Q6" s="44"/>
      <c r="R6" s="45"/>
      <c r="S6" s="46"/>
      <c r="T6" s="47"/>
      <c r="U6" s="47">
        <f>SUM(U7:U61)</f>
        <v>5451266.4</v>
      </c>
      <c r="V6" s="47">
        <f t="shared" ref="V6:AF6" si="0">SUM(V7:V61)</f>
        <v>99491.84</v>
      </c>
      <c r="W6" s="47"/>
      <c r="X6" s="47">
        <f t="shared" si="0"/>
        <v>2152080.32</v>
      </c>
      <c r="Y6" s="47"/>
      <c r="Z6" s="47">
        <f t="shared" si="0"/>
        <v>1076040.16</v>
      </c>
      <c r="AA6" s="47"/>
      <c r="AB6" s="47">
        <f t="shared" si="0"/>
        <v>21253.68</v>
      </c>
      <c r="AC6" s="47"/>
      <c r="AD6" s="47">
        <f t="shared" si="0"/>
        <v>1054786.48</v>
      </c>
      <c r="AE6" s="47"/>
      <c r="AF6" s="47">
        <f>SUM(AF7:AF61)</f>
        <v>2123654.08</v>
      </c>
      <c r="AG6" s="47"/>
      <c r="AH6" s="47">
        <f>SUM(AH7:AH61)</f>
        <v>99491.84</v>
      </c>
      <c r="AI6" s="47">
        <f>SUM(AI7:AI61)</f>
        <v>2152080.32</v>
      </c>
      <c r="AJ6" s="63"/>
    </row>
    <row r="7" s="3" customFormat="1" ht="28" customHeight="1" spans="1:36">
      <c r="A7" s="24">
        <v>1</v>
      </c>
      <c r="B7" s="24" t="s">
        <v>39</v>
      </c>
      <c r="C7" s="24" t="s">
        <v>40</v>
      </c>
      <c r="D7" s="25" t="s">
        <v>41</v>
      </c>
      <c r="E7" s="25" t="s">
        <v>42</v>
      </c>
      <c r="F7" s="26" t="s">
        <v>43</v>
      </c>
      <c r="G7" s="26" t="s">
        <v>44</v>
      </c>
      <c r="H7" s="27" t="s">
        <v>45</v>
      </c>
      <c r="I7" s="37" t="s">
        <v>46</v>
      </c>
      <c r="J7" s="26" t="s">
        <v>47</v>
      </c>
      <c r="K7" s="26" t="s">
        <v>47</v>
      </c>
      <c r="L7" s="26" t="s">
        <v>48</v>
      </c>
      <c r="M7" s="26" t="s">
        <v>48</v>
      </c>
      <c r="N7" s="38">
        <v>45743</v>
      </c>
      <c r="O7" s="39">
        <v>45775</v>
      </c>
      <c r="P7" s="39">
        <v>45900</v>
      </c>
      <c r="Q7" s="26">
        <v>125</v>
      </c>
      <c r="R7" s="49">
        <v>1250</v>
      </c>
      <c r="S7" s="50">
        <v>0.032</v>
      </c>
      <c r="T7" s="51">
        <v>40</v>
      </c>
      <c r="U7" s="51">
        <f t="shared" ref="U7:U33" si="1">ROUND(Q7*R7*S7,2)</f>
        <v>5000</v>
      </c>
      <c r="V7" s="51">
        <f t="shared" ref="V7:V33" si="2">ROUND(U7*W7,2)</f>
        <v>1750</v>
      </c>
      <c r="W7" s="52">
        <v>0.35</v>
      </c>
      <c r="X7" s="51">
        <f t="shared" ref="X7:X33" si="3">ROUND(U7*Y7,2)</f>
        <v>1500</v>
      </c>
      <c r="Y7" s="59">
        <v>0.3</v>
      </c>
      <c r="Z7" s="51">
        <f t="shared" ref="Z7:Z33" si="4">AB7+AD7</f>
        <v>750</v>
      </c>
      <c r="AA7" s="52">
        <f t="shared" ref="AA7:AA33" si="5">AC7+AE7</f>
        <v>0.15</v>
      </c>
      <c r="AB7" s="51">
        <f t="shared" ref="AB7:AB33" si="6">ROUND(U7*AC7,2)</f>
        <v>375</v>
      </c>
      <c r="AC7" s="60">
        <v>0.075</v>
      </c>
      <c r="AD7" s="51">
        <f t="shared" ref="AD7:AD33" si="7">ROUND(U7*AE7,2)</f>
        <v>375</v>
      </c>
      <c r="AE7" s="52">
        <v>0.075</v>
      </c>
      <c r="AF7" s="51">
        <f t="shared" ref="AF7:AF33" si="8">U7*AG7</f>
        <v>1000</v>
      </c>
      <c r="AG7" s="59">
        <v>0.2</v>
      </c>
      <c r="AH7" s="51">
        <f>V7</f>
        <v>1750</v>
      </c>
      <c r="AI7" s="51">
        <f>X7</f>
        <v>1500</v>
      </c>
      <c r="AJ7" s="24"/>
    </row>
    <row r="8" s="3" customFormat="1" ht="28" customHeight="1" spans="1:36">
      <c r="A8" s="24">
        <v>2</v>
      </c>
      <c r="B8" s="24" t="s">
        <v>39</v>
      </c>
      <c r="C8" s="24" t="s">
        <v>40</v>
      </c>
      <c r="D8" s="25" t="s">
        <v>41</v>
      </c>
      <c r="E8" s="25" t="s">
        <v>42</v>
      </c>
      <c r="F8" s="26" t="s">
        <v>43</v>
      </c>
      <c r="G8" s="26" t="s">
        <v>44</v>
      </c>
      <c r="H8" s="27" t="s">
        <v>45</v>
      </c>
      <c r="I8" s="37" t="s">
        <v>49</v>
      </c>
      <c r="J8" s="26" t="s">
        <v>50</v>
      </c>
      <c r="K8" s="26" t="s">
        <v>50</v>
      </c>
      <c r="L8" s="26" t="s">
        <v>51</v>
      </c>
      <c r="M8" s="26" t="s">
        <v>51</v>
      </c>
      <c r="N8" s="38">
        <v>45743</v>
      </c>
      <c r="O8" s="39">
        <v>45773</v>
      </c>
      <c r="P8" s="39">
        <v>45900</v>
      </c>
      <c r="Q8" s="26">
        <v>190</v>
      </c>
      <c r="R8" s="49">
        <v>1250</v>
      </c>
      <c r="S8" s="50">
        <v>0.032</v>
      </c>
      <c r="T8" s="51">
        <v>40</v>
      </c>
      <c r="U8" s="51">
        <f t="shared" si="1"/>
        <v>7600</v>
      </c>
      <c r="V8" s="51">
        <f t="shared" si="2"/>
        <v>2660</v>
      </c>
      <c r="W8" s="52">
        <v>0.35</v>
      </c>
      <c r="X8" s="51">
        <f t="shared" si="3"/>
        <v>2280</v>
      </c>
      <c r="Y8" s="59">
        <v>0.3</v>
      </c>
      <c r="Z8" s="51">
        <f t="shared" si="4"/>
        <v>1140</v>
      </c>
      <c r="AA8" s="52">
        <f t="shared" si="5"/>
        <v>0.15</v>
      </c>
      <c r="AB8" s="51">
        <f t="shared" si="6"/>
        <v>570</v>
      </c>
      <c r="AC8" s="60">
        <v>0.075</v>
      </c>
      <c r="AD8" s="51">
        <f t="shared" si="7"/>
        <v>570</v>
      </c>
      <c r="AE8" s="52">
        <v>0.075</v>
      </c>
      <c r="AF8" s="51">
        <f t="shared" si="8"/>
        <v>1520</v>
      </c>
      <c r="AG8" s="59">
        <v>0.2</v>
      </c>
      <c r="AH8" s="51">
        <f t="shared" ref="AH7:AH33" si="9">V8</f>
        <v>2660</v>
      </c>
      <c r="AI8" s="51">
        <f t="shared" ref="AI7:AI33" si="10">X8</f>
        <v>2280</v>
      </c>
      <c r="AJ8" s="24"/>
    </row>
    <row r="9" s="3" customFormat="1" ht="28" customHeight="1" spans="1:36">
      <c r="A9" s="24">
        <v>3</v>
      </c>
      <c r="B9" s="24" t="s">
        <v>39</v>
      </c>
      <c r="C9" s="24" t="s">
        <v>40</v>
      </c>
      <c r="D9" s="25" t="s">
        <v>41</v>
      </c>
      <c r="E9" s="25" t="s">
        <v>42</v>
      </c>
      <c r="F9" s="26" t="s">
        <v>43</v>
      </c>
      <c r="G9" s="26" t="s">
        <v>44</v>
      </c>
      <c r="H9" s="27" t="s">
        <v>45</v>
      </c>
      <c r="I9" s="37" t="s">
        <v>52</v>
      </c>
      <c r="J9" s="26" t="s">
        <v>53</v>
      </c>
      <c r="K9" s="26" t="s">
        <v>53</v>
      </c>
      <c r="L9" s="26" t="s">
        <v>54</v>
      </c>
      <c r="M9" s="26" t="s">
        <v>54</v>
      </c>
      <c r="N9" s="38">
        <v>45743</v>
      </c>
      <c r="O9" s="39">
        <v>45773</v>
      </c>
      <c r="P9" s="39">
        <v>45900</v>
      </c>
      <c r="Q9" s="26">
        <v>197</v>
      </c>
      <c r="R9" s="49">
        <v>1250</v>
      </c>
      <c r="S9" s="50">
        <v>0.032</v>
      </c>
      <c r="T9" s="51">
        <v>40</v>
      </c>
      <c r="U9" s="51">
        <f t="shared" si="1"/>
        <v>7880</v>
      </c>
      <c r="V9" s="51">
        <f t="shared" si="2"/>
        <v>2758</v>
      </c>
      <c r="W9" s="52">
        <v>0.35</v>
      </c>
      <c r="X9" s="51">
        <f t="shared" si="3"/>
        <v>2364</v>
      </c>
      <c r="Y9" s="59">
        <v>0.3</v>
      </c>
      <c r="Z9" s="51">
        <f t="shared" si="4"/>
        <v>1182</v>
      </c>
      <c r="AA9" s="52">
        <f t="shared" si="5"/>
        <v>0.15</v>
      </c>
      <c r="AB9" s="51">
        <f t="shared" si="6"/>
        <v>591</v>
      </c>
      <c r="AC9" s="60">
        <v>0.075</v>
      </c>
      <c r="AD9" s="51">
        <f t="shared" si="7"/>
        <v>591</v>
      </c>
      <c r="AE9" s="52">
        <v>0.075</v>
      </c>
      <c r="AF9" s="51">
        <f t="shared" si="8"/>
        <v>1576</v>
      </c>
      <c r="AG9" s="59">
        <v>0.2</v>
      </c>
      <c r="AH9" s="51">
        <f t="shared" si="9"/>
        <v>2758</v>
      </c>
      <c r="AI9" s="51">
        <f t="shared" si="10"/>
        <v>2364</v>
      </c>
      <c r="AJ9" s="24"/>
    </row>
    <row r="10" s="3" customFormat="1" ht="28" customHeight="1" spans="1:36">
      <c r="A10" s="24">
        <v>4</v>
      </c>
      <c r="B10" s="24" t="s">
        <v>39</v>
      </c>
      <c r="C10" s="24" t="s">
        <v>40</v>
      </c>
      <c r="D10" s="25" t="s">
        <v>41</v>
      </c>
      <c r="E10" s="25" t="s">
        <v>42</v>
      </c>
      <c r="F10" s="26" t="s">
        <v>43</v>
      </c>
      <c r="G10" s="26" t="s">
        <v>44</v>
      </c>
      <c r="H10" s="27" t="s">
        <v>45</v>
      </c>
      <c r="I10" s="37" t="s">
        <v>55</v>
      </c>
      <c r="J10" s="26" t="s">
        <v>56</v>
      </c>
      <c r="K10" s="26" t="s">
        <v>56</v>
      </c>
      <c r="L10" s="26" t="s">
        <v>57</v>
      </c>
      <c r="M10" s="26" t="s">
        <v>57</v>
      </c>
      <c r="N10" s="38">
        <v>45743</v>
      </c>
      <c r="O10" s="39">
        <v>45773</v>
      </c>
      <c r="P10" s="39">
        <v>45900</v>
      </c>
      <c r="Q10" s="26">
        <v>126</v>
      </c>
      <c r="R10" s="49">
        <v>1250</v>
      </c>
      <c r="S10" s="50">
        <v>0.032</v>
      </c>
      <c r="T10" s="51">
        <v>40</v>
      </c>
      <c r="U10" s="51">
        <f t="shared" si="1"/>
        <v>5040</v>
      </c>
      <c r="V10" s="51">
        <f t="shared" si="2"/>
        <v>1764</v>
      </c>
      <c r="W10" s="52">
        <v>0.35</v>
      </c>
      <c r="X10" s="51">
        <f t="shared" si="3"/>
        <v>1512</v>
      </c>
      <c r="Y10" s="59">
        <v>0.3</v>
      </c>
      <c r="Z10" s="51">
        <f t="shared" si="4"/>
        <v>756</v>
      </c>
      <c r="AA10" s="52">
        <f t="shared" si="5"/>
        <v>0.15</v>
      </c>
      <c r="AB10" s="51">
        <f t="shared" si="6"/>
        <v>378</v>
      </c>
      <c r="AC10" s="60">
        <v>0.075</v>
      </c>
      <c r="AD10" s="51">
        <f t="shared" si="7"/>
        <v>378</v>
      </c>
      <c r="AE10" s="52">
        <v>0.075</v>
      </c>
      <c r="AF10" s="51">
        <f t="shared" si="8"/>
        <v>1008</v>
      </c>
      <c r="AG10" s="59">
        <v>0.2</v>
      </c>
      <c r="AH10" s="51">
        <f t="shared" si="9"/>
        <v>1764</v>
      </c>
      <c r="AI10" s="51">
        <f t="shared" si="10"/>
        <v>1512</v>
      </c>
      <c r="AJ10" s="24"/>
    </row>
    <row r="11" s="3" customFormat="1" ht="28" customHeight="1" spans="1:36">
      <c r="A11" s="24">
        <v>5</v>
      </c>
      <c r="B11" s="24" t="s">
        <v>39</v>
      </c>
      <c r="C11" s="24" t="s">
        <v>40</v>
      </c>
      <c r="D11" s="25" t="s">
        <v>41</v>
      </c>
      <c r="E11" s="25" t="s">
        <v>42</v>
      </c>
      <c r="F11" s="26" t="s">
        <v>43</v>
      </c>
      <c r="G11" s="26" t="s">
        <v>44</v>
      </c>
      <c r="H11" s="27" t="s">
        <v>45</v>
      </c>
      <c r="I11" s="37" t="s">
        <v>58</v>
      </c>
      <c r="J11" s="26" t="s">
        <v>59</v>
      </c>
      <c r="K11" s="26" t="s">
        <v>59</v>
      </c>
      <c r="L11" s="26" t="s">
        <v>51</v>
      </c>
      <c r="M11" s="26" t="s">
        <v>51</v>
      </c>
      <c r="N11" s="38">
        <v>45743</v>
      </c>
      <c r="O11" s="39">
        <v>45773</v>
      </c>
      <c r="P11" s="39">
        <v>45900</v>
      </c>
      <c r="Q11" s="26">
        <v>166</v>
      </c>
      <c r="R11" s="49">
        <v>1250</v>
      </c>
      <c r="S11" s="50">
        <v>0.032</v>
      </c>
      <c r="T11" s="51">
        <v>40</v>
      </c>
      <c r="U11" s="51">
        <f t="shared" si="1"/>
        <v>6640</v>
      </c>
      <c r="V11" s="51">
        <f t="shared" si="2"/>
        <v>2324</v>
      </c>
      <c r="W11" s="52">
        <v>0.35</v>
      </c>
      <c r="X11" s="51">
        <f t="shared" si="3"/>
        <v>1992</v>
      </c>
      <c r="Y11" s="59">
        <v>0.3</v>
      </c>
      <c r="Z11" s="51">
        <f t="shared" si="4"/>
        <v>996</v>
      </c>
      <c r="AA11" s="52">
        <f t="shared" si="5"/>
        <v>0.15</v>
      </c>
      <c r="AB11" s="51">
        <f t="shared" si="6"/>
        <v>498</v>
      </c>
      <c r="AC11" s="60">
        <v>0.075</v>
      </c>
      <c r="AD11" s="51">
        <f t="shared" si="7"/>
        <v>498</v>
      </c>
      <c r="AE11" s="52">
        <v>0.075</v>
      </c>
      <c r="AF11" s="51">
        <f t="shared" si="8"/>
        <v>1328</v>
      </c>
      <c r="AG11" s="59">
        <v>0.2</v>
      </c>
      <c r="AH11" s="51">
        <f t="shared" si="9"/>
        <v>2324</v>
      </c>
      <c r="AI11" s="51">
        <f t="shared" si="10"/>
        <v>1992</v>
      </c>
      <c r="AJ11" s="24"/>
    </row>
    <row r="12" s="3" customFormat="1" ht="28" customHeight="1" spans="1:36">
      <c r="A12" s="24">
        <v>6</v>
      </c>
      <c r="B12" s="24" t="s">
        <v>39</v>
      </c>
      <c r="C12" s="24" t="s">
        <v>40</v>
      </c>
      <c r="D12" s="25" t="s">
        <v>41</v>
      </c>
      <c r="E12" s="25" t="s">
        <v>42</v>
      </c>
      <c r="F12" s="26" t="s">
        <v>43</v>
      </c>
      <c r="G12" s="26" t="s">
        <v>44</v>
      </c>
      <c r="H12" s="27" t="s">
        <v>45</v>
      </c>
      <c r="I12" s="37" t="s">
        <v>60</v>
      </c>
      <c r="J12" s="26" t="s">
        <v>61</v>
      </c>
      <c r="K12" s="26" t="s">
        <v>61</v>
      </c>
      <c r="L12" s="26" t="s">
        <v>62</v>
      </c>
      <c r="M12" s="26" t="s">
        <v>62</v>
      </c>
      <c r="N12" s="38">
        <v>45743</v>
      </c>
      <c r="O12" s="39">
        <v>45773</v>
      </c>
      <c r="P12" s="39">
        <v>45900</v>
      </c>
      <c r="Q12" s="26">
        <v>430</v>
      </c>
      <c r="R12" s="49">
        <v>1250</v>
      </c>
      <c r="S12" s="50">
        <v>0.032</v>
      </c>
      <c r="T12" s="51">
        <v>40</v>
      </c>
      <c r="U12" s="51">
        <f t="shared" si="1"/>
        <v>17200</v>
      </c>
      <c r="V12" s="51">
        <f t="shared" si="2"/>
        <v>6020</v>
      </c>
      <c r="W12" s="52">
        <v>0.35</v>
      </c>
      <c r="X12" s="51">
        <f t="shared" si="3"/>
        <v>5160</v>
      </c>
      <c r="Y12" s="59">
        <v>0.3</v>
      </c>
      <c r="Z12" s="51">
        <f t="shared" si="4"/>
        <v>2580</v>
      </c>
      <c r="AA12" s="52">
        <f t="shared" si="5"/>
        <v>0.15</v>
      </c>
      <c r="AB12" s="51">
        <f t="shared" si="6"/>
        <v>1290</v>
      </c>
      <c r="AC12" s="60">
        <v>0.075</v>
      </c>
      <c r="AD12" s="51">
        <f t="shared" si="7"/>
        <v>1290</v>
      </c>
      <c r="AE12" s="52">
        <v>0.075</v>
      </c>
      <c r="AF12" s="51">
        <f t="shared" si="8"/>
        <v>3440</v>
      </c>
      <c r="AG12" s="59">
        <v>0.2</v>
      </c>
      <c r="AH12" s="51">
        <f t="shared" si="9"/>
        <v>6020</v>
      </c>
      <c r="AI12" s="51">
        <f t="shared" si="10"/>
        <v>5160</v>
      </c>
      <c r="AJ12" s="24"/>
    </row>
    <row r="13" s="3" customFormat="1" ht="28" customHeight="1" spans="1:36">
      <c r="A13" s="24">
        <v>7</v>
      </c>
      <c r="B13" s="24" t="s">
        <v>39</v>
      </c>
      <c r="C13" s="24" t="s">
        <v>40</v>
      </c>
      <c r="D13" s="25" t="s">
        <v>41</v>
      </c>
      <c r="E13" s="25" t="s">
        <v>42</v>
      </c>
      <c r="F13" s="26" t="s">
        <v>43</v>
      </c>
      <c r="G13" s="26" t="s">
        <v>44</v>
      </c>
      <c r="H13" s="27" t="s">
        <v>45</v>
      </c>
      <c r="I13" s="37" t="s">
        <v>63</v>
      </c>
      <c r="J13" s="26" t="s">
        <v>64</v>
      </c>
      <c r="K13" s="26" t="s">
        <v>64</v>
      </c>
      <c r="L13" s="26" t="s">
        <v>65</v>
      </c>
      <c r="M13" s="26" t="s">
        <v>65</v>
      </c>
      <c r="N13" s="38">
        <v>45774</v>
      </c>
      <c r="O13" s="39">
        <v>45777</v>
      </c>
      <c r="P13" s="39">
        <v>45900</v>
      </c>
      <c r="Q13" s="26">
        <v>205.9</v>
      </c>
      <c r="R13" s="49">
        <v>1250</v>
      </c>
      <c r="S13" s="50">
        <v>0.032</v>
      </c>
      <c r="T13" s="51">
        <v>40</v>
      </c>
      <c r="U13" s="51">
        <f t="shared" si="1"/>
        <v>8236</v>
      </c>
      <c r="V13" s="51">
        <f t="shared" si="2"/>
        <v>2882.6</v>
      </c>
      <c r="W13" s="52">
        <v>0.35</v>
      </c>
      <c r="X13" s="51">
        <f t="shared" si="3"/>
        <v>2470.8</v>
      </c>
      <c r="Y13" s="59">
        <v>0.3</v>
      </c>
      <c r="Z13" s="51">
        <f t="shared" si="4"/>
        <v>1235.4</v>
      </c>
      <c r="AA13" s="52">
        <f t="shared" si="5"/>
        <v>0.15</v>
      </c>
      <c r="AB13" s="51">
        <f t="shared" si="6"/>
        <v>617.7</v>
      </c>
      <c r="AC13" s="60">
        <v>0.075</v>
      </c>
      <c r="AD13" s="51">
        <f t="shared" si="7"/>
        <v>617.7</v>
      </c>
      <c r="AE13" s="52">
        <v>0.075</v>
      </c>
      <c r="AF13" s="51">
        <f t="shared" si="8"/>
        <v>1647.2</v>
      </c>
      <c r="AG13" s="59">
        <v>0.2</v>
      </c>
      <c r="AH13" s="51">
        <f t="shared" si="9"/>
        <v>2882.6</v>
      </c>
      <c r="AI13" s="51">
        <f t="shared" si="10"/>
        <v>2470.8</v>
      </c>
      <c r="AJ13" s="24"/>
    </row>
    <row r="14" s="3" customFormat="1" ht="28" customHeight="1" spans="1:36">
      <c r="A14" s="24">
        <v>8</v>
      </c>
      <c r="B14" s="24" t="s">
        <v>39</v>
      </c>
      <c r="C14" s="24" t="s">
        <v>40</v>
      </c>
      <c r="D14" s="25" t="s">
        <v>41</v>
      </c>
      <c r="E14" s="25" t="s">
        <v>42</v>
      </c>
      <c r="F14" s="26" t="s">
        <v>43</v>
      </c>
      <c r="G14" s="26" t="s">
        <v>44</v>
      </c>
      <c r="H14" s="27" t="s">
        <v>45</v>
      </c>
      <c r="I14" s="37" t="s">
        <v>66</v>
      </c>
      <c r="J14" s="26" t="s">
        <v>67</v>
      </c>
      <c r="K14" s="26" t="s">
        <v>67</v>
      </c>
      <c r="L14" s="26" t="s">
        <v>68</v>
      </c>
      <c r="M14" s="26" t="s">
        <v>68</v>
      </c>
      <c r="N14" s="38">
        <v>45772</v>
      </c>
      <c r="O14" s="39">
        <v>45777</v>
      </c>
      <c r="P14" s="39">
        <v>45900</v>
      </c>
      <c r="Q14" s="26">
        <v>441</v>
      </c>
      <c r="R14" s="49">
        <v>1250</v>
      </c>
      <c r="S14" s="50">
        <v>0.032</v>
      </c>
      <c r="T14" s="51">
        <v>40</v>
      </c>
      <c r="U14" s="51">
        <f t="shared" si="1"/>
        <v>17640</v>
      </c>
      <c r="V14" s="51">
        <f t="shared" si="2"/>
        <v>6174</v>
      </c>
      <c r="W14" s="52">
        <v>0.35</v>
      </c>
      <c r="X14" s="51">
        <f t="shared" si="3"/>
        <v>5292</v>
      </c>
      <c r="Y14" s="59">
        <v>0.3</v>
      </c>
      <c r="Z14" s="51">
        <f t="shared" si="4"/>
        <v>2646</v>
      </c>
      <c r="AA14" s="52">
        <f t="shared" si="5"/>
        <v>0.15</v>
      </c>
      <c r="AB14" s="51">
        <f t="shared" si="6"/>
        <v>1323</v>
      </c>
      <c r="AC14" s="60">
        <v>0.075</v>
      </c>
      <c r="AD14" s="51">
        <f t="shared" si="7"/>
        <v>1323</v>
      </c>
      <c r="AE14" s="52">
        <v>0.075</v>
      </c>
      <c r="AF14" s="51">
        <f t="shared" si="8"/>
        <v>3528</v>
      </c>
      <c r="AG14" s="59">
        <v>0.2</v>
      </c>
      <c r="AH14" s="51">
        <f t="shared" si="9"/>
        <v>6174</v>
      </c>
      <c r="AI14" s="51">
        <f t="shared" si="10"/>
        <v>5292</v>
      </c>
      <c r="AJ14" s="24"/>
    </row>
    <row r="15" s="3" customFormat="1" ht="28" customHeight="1" spans="1:36">
      <c r="A15" s="24">
        <v>9</v>
      </c>
      <c r="B15" s="24" t="s">
        <v>39</v>
      </c>
      <c r="C15" s="24" t="s">
        <v>40</v>
      </c>
      <c r="D15" s="25" t="s">
        <v>41</v>
      </c>
      <c r="E15" s="25" t="s">
        <v>42</v>
      </c>
      <c r="F15" s="26" t="s">
        <v>43</v>
      </c>
      <c r="G15" s="26" t="s">
        <v>44</v>
      </c>
      <c r="H15" s="27" t="s">
        <v>45</v>
      </c>
      <c r="I15" s="37" t="s">
        <v>69</v>
      </c>
      <c r="J15" s="26" t="s">
        <v>70</v>
      </c>
      <c r="K15" s="26" t="s">
        <v>70</v>
      </c>
      <c r="L15" s="26" t="s">
        <v>71</v>
      </c>
      <c r="M15" s="26" t="s">
        <v>71</v>
      </c>
      <c r="N15" s="38">
        <v>45772</v>
      </c>
      <c r="O15" s="39">
        <v>45777</v>
      </c>
      <c r="P15" s="39">
        <v>45900</v>
      </c>
      <c r="Q15" s="26">
        <v>30</v>
      </c>
      <c r="R15" s="49">
        <v>1250</v>
      </c>
      <c r="S15" s="50">
        <v>0.032</v>
      </c>
      <c r="T15" s="51">
        <v>40</v>
      </c>
      <c r="U15" s="51">
        <f t="shared" si="1"/>
        <v>1200</v>
      </c>
      <c r="V15" s="51">
        <f t="shared" si="2"/>
        <v>420</v>
      </c>
      <c r="W15" s="52">
        <v>0.35</v>
      </c>
      <c r="X15" s="51">
        <f t="shared" si="3"/>
        <v>360</v>
      </c>
      <c r="Y15" s="59">
        <v>0.3</v>
      </c>
      <c r="Z15" s="51">
        <f t="shared" si="4"/>
        <v>180</v>
      </c>
      <c r="AA15" s="52">
        <f t="shared" si="5"/>
        <v>0.15</v>
      </c>
      <c r="AB15" s="51">
        <f t="shared" si="6"/>
        <v>90</v>
      </c>
      <c r="AC15" s="60">
        <v>0.075</v>
      </c>
      <c r="AD15" s="51">
        <f t="shared" si="7"/>
        <v>90</v>
      </c>
      <c r="AE15" s="52">
        <v>0.075</v>
      </c>
      <c r="AF15" s="51">
        <f t="shared" si="8"/>
        <v>240</v>
      </c>
      <c r="AG15" s="59">
        <v>0.2</v>
      </c>
      <c r="AH15" s="51">
        <f t="shared" si="9"/>
        <v>420</v>
      </c>
      <c r="AI15" s="51">
        <f t="shared" si="10"/>
        <v>360</v>
      </c>
      <c r="AJ15" s="24"/>
    </row>
    <row r="16" s="3" customFormat="1" ht="28" customHeight="1" spans="1:36">
      <c r="A16" s="24">
        <v>10</v>
      </c>
      <c r="B16" s="24" t="s">
        <v>39</v>
      </c>
      <c r="C16" s="24" t="s">
        <v>40</v>
      </c>
      <c r="D16" s="25" t="s">
        <v>41</v>
      </c>
      <c r="E16" s="25" t="s">
        <v>42</v>
      </c>
      <c r="F16" s="26" t="s">
        <v>43</v>
      </c>
      <c r="G16" s="26" t="s">
        <v>44</v>
      </c>
      <c r="H16" s="27" t="s">
        <v>45</v>
      </c>
      <c r="I16" s="37" t="s">
        <v>72</v>
      </c>
      <c r="J16" s="26" t="s">
        <v>73</v>
      </c>
      <c r="K16" s="26" t="s">
        <v>73</v>
      </c>
      <c r="L16" s="26" t="s">
        <v>74</v>
      </c>
      <c r="M16" s="26" t="s">
        <v>74</v>
      </c>
      <c r="N16" s="38">
        <v>45772</v>
      </c>
      <c r="O16" s="39">
        <v>45777</v>
      </c>
      <c r="P16" s="39">
        <v>45900</v>
      </c>
      <c r="Q16" s="26">
        <v>260</v>
      </c>
      <c r="R16" s="49">
        <v>1250</v>
      </c>
      <c r="S16" s="50">
        <v>0.032</v>
      </c>
      <c r="T16" s="51">
        <v>40</v>
      </c>
      <c r="U16" s="51">
        <f t="shared" si="1"/>
        <v>10400</v>
      </c>
      <c r="V16" s="51">
        <f t="shared" si="2"/>
        <v>3640</v>
      </c>
      <c r="W16" s="52">
        <v>0.35</v>
      </c>
      <c r="X16" s="51">
        <f t="shared" si="3"/>
        <v>3120</v>
      </c>
      <c r="Y16" s="59">
        <v>0.3</v>
      </c>
      <c r="Z16" s="51">
        <f t="shared" si="4"/>
        <v>1560</v>
      </c>
      <c r="AA16" s="52">
        <f t="shared" si="5"/>
        <v>0.15</v>
      </c>
      <c r="AB16" s="51">
        <f t="shared" si="6"/>
        <v>780</v>
      </c>
      <c r="AC16" s="60">
        <v>0.075</v>
      </c>
      <c r="AD16" s="51">
        <f t="shared" si="7"/>
        <v>780</v>
      </c>
      <c r="AE16" s="52">
        <v>0.075</v>
      </c>
      <c r="AF16" s="51">
        <f t="shared" si="8"/>
        <v>2080</v>
      </c>
      <c r="AG16" s="59">
        <v>0.2</v>
      </c>
      <c r="AH16" s="51">
        <f t="shared" si="9"/>
        <v>3640</v>
      </c>
      <c r="AI16" s="51">
        <f t="shared" si="10"/>
        <v>3120</v>
      </c>
      <c r="AJ16" s="24"/>
    </row>
    <row r="17" s="3" customFormat="1" ht="28" customHeight="1" spans="1:36">
      <c r="A17" s="24">
        <v>11</v>
      </c>
      <c r="B17" s="24" t="s">
        <v>39</v>
      </c>
      <c r="C17" s="24" t="s">
        <v>40</v>
      </c>
      <c r="D17" s="25" t="s">
        <v>41</v>
      </c>
      <c r="E17" s="25" t="s">
        <v>42</v>
      </c>
      <c r="F17" s="26" t="s">
        <v>43</v>
      </c>
      <c r="G17" s="26" t="s">
        <v>44</v>
      </c>
      <c r="H17" s="27" t="s">
        <v>45</v>
      </c>
      <c r="I17" s="37" t="s">
        <v>75</v>
      </c>
      <c r="J17" s="26" t="s">
        <v>76</v>
      </c>
      <c r="K17" s="26" t="s">
        <v>76</v>
      </c>
      <c r="L17" s="26" t="s">
        <v>77</v>
      </c>
      <c r="M17" s="26" t="s">
        <v>77</v>
      </c>
      <c r="N17" s="38">
        <v>45772</v>
      </c>
      <c r="O17" s="39">
        <v>45777</v>
      </c>
      <c r="P17" s="39">
        <v>45900</v>
      </c>
      <c r="Q17" s="26">
        <v>325</v>
      </c>
      <c r="R17" s="49">
        <v>1250</v>
      </c>
      <c r="S17" s="50">
        <v>0.032</v>
      </c>
      <c r="T17" s="51">
        <v>40</v>
      </c>
      <c r="U17" s="51">
        <f t="shared" si="1"/>
        <v>13000</v>
      </c>
      <c r="V17" s="51">
        <f t="shared" si="2"/>
        <v>4550</v>
      </c>
      <c r="W17" s="52">
        <v>0.35</v>
      </c>
      <c r="X17" s="51">
        <f t="shared" si="3"/>
        <v>3900</v>
      </c>
      <c r="Y17" s="59">
        <v>0.3</v>
      </c>
      <c r="Z17" s="51">
        <f t="shared" si="4"/>
        <v>1950</v>
      </c>
      <c r="AA17" s="52">
        <f t="shared" si="5"/>
        <v>0.15</v>
      </c>
      <c r="AB17" s="51">
        <f t="shared" si="6"/>
        <v>975</v>
      </c>
      <c r="AC17" s="60">
        <v>0.075</v>
      </c>
      <c r="AD17" s="51">
        <f t="shared" si="7"/>
        <v>975</v>
      </c>
      <c r="AE17" s="52">
        <v>0.075</v>
      </c>
      <c r="AF17" s="51">
        <f t="shared" si="8"/>
        <v>2600</v>
      </c>
      <c r="AG17" s="59">
        <v>0.2</v>
      </c>
      <c r="AH17" s="51">
        <f t="shared" si="9"/>
        <v>4550</v>
      </c>
      <c r="AI17" s="51">
        <f t="shared" si="10"/>
        <v>3900</v>
      </c>
      <c r="AJ17" s="24"/>
    </row>
    <row r="18" s="3" customFormat="1" ht="28" customHeight="1" spans="1:36">
      <c r="A18" s="24">
        <v>12</v>
      </c>
      <c r="B18" s="24" t="s">
        <v>39</v>
      </c>
      <c r="C18" s="24" t="s">
        <v>40</v>
      </c>
      <c r="D18" s="25" t="s">
        <v>41</v>
      </c>
      <c r="E18" s="25" t="s">
        <v>42</v>
      </c>
      <c r="F18" s="26" t="s">
        <v>43</v>
      </c>
      <c r="G18" s="26" t="s">
        <v>44</v>
      </c>
      <c r="H18" s="27" t="s">
        <v>45</v>
      </c>
      <c r="I18" s="37" t="s">
        <v>78</v>
      </c>
      <c r="J18" s="26" t="s">
        <v>79</v>
      </c>
      <c r="K18" s="26" t="s">
        <v>79</v>
      </c>
      <c r="L18" s="26" t="s">
        <v>80</v>
      </c>
      <c r="M18" s="26" t="s">
        <v>80</v>
      </c>
      <c r="N18" s="38">
        <v>45772</v>
      </c>
      <c r="O18" s="39">
        <v>45777</v>
      </c>
      <c r="P18" s="39">
        <v>45900</v>
      </c>
      <c r="Q18" s="26">
        <v>435</v>
      </c>
      <c r="R18" s="49">
        <v>1250</v>
      </c>
      <c r="S18" s="50">
        <v>0.032</v>
      </c>
      <c r="T18" s="51">
        <v>40</v>
      </c>
      <c r="U18" s="51">
        <f t="shared" si="1"/>
        <v>17400</v>
      </c>
      <c r="V18" s="51">
        <f t="shared" si="2"/>
        <v>6090</v>
      </c>
      <c r="W18" s="52">
        <v>0.35</v>
      </c>
      <c r="X18" s="51">
        <f t="shared" si="3"/>
        <v>5220</v>
      </c>
      <c r="Y18" s="59">
        <v>0.3</v>
      </c>
      <c r="Z18" s="51">
        <f t="shared" si="4"/>
        <v>2610</v>
      </c>
      <c r="AA18" s="52">
        <f t="shared" si="5"/>
        <v>0.15</v>
      </c>
      <c r="AB18" s="51">
        <f t="shared" si="6"/>
        <v>1305</v>
      </c>
      <c r="AC18" s="60">
        <v>0.075</v>
      </c>
      <c r="AD18" s="51">
        <f t="shared" si="7"/>
        <v>1305</v>
      </c>
      <c r="AE18" s="52">
        <v>0.075</v>
      </c>
      <c r="AF18" s="51">
        <f t="shared" si="8"/>
        <v>3480</v>
      </c>
      <c r="AG18" s="59">
        <v>0.2</v>
      </c>
      <c r="AH18" s="51">
        <f t="shared" si="9"/>
        <v>6090</v>
      </c>
      <c r="AI18" s="51">
        <f t="shared" si="10"/>
        <v>5220</v>
      </c>
      <c r="AJ18" s="24"/>
    </row>
    <row r="19" s="3" customFormat="1" ht="28" customHeight="1" spans="1:36">
      <c r="A19" s="24">
        <v>13</v>
      </c>
      <c r="B19" s="24" t="s">
        <v>39</v>
      </c>
      <c r="C19" s="24" t="s">
        <v>40</v>
      </c>
      <c r="D19" s="25" t="s">
        <v>41</v>
      </c>
      <c r="E19" s="25" t="s">
        <v>42</v>
      </c>
      <c r="F19" s="26" t="s">
        <v>43</v>
      </c>
      <c r="G19" s="26" t="s">
        <v>44</v>
      </c>
      <c r="H19" s="27" t="s">
        <v>45</v>
      </c>
      <c r="I19" s="37" t="s">
        <v>81</v>
      </c>
      <c r="J19" s="26" t="s">
        <v>82</v>
      </c>
      <c r="K19" s="26" t="s">
        <v>82</v>
      </c>
      <c r="L19" s="26" t="s">
        <v>83</v>
      </c>
      <c r="M19" s="26" t="s">
        <v>83</v>
      </c>
      <c r="N19" s="38">
        <v>45772</v>
      </c>
      <c r="O19" s="39">
        <v>45777</v>
      </c>
      <c r="P19" s="39">
        <v>45900</v>
      </c>
      <c r="Q19" s="26">
        <v>361</v>
      </c>
      <c r="R19" s="49">
        <v>1250</v>
      </c>
      <c r="S19" s="50">
        <v>0.032</v>
      </c>
      <c r="T19" s="51">
        <v>40</v>
      </c>
      <c r="U19" s="51">
        <f t="shared" si="1"/>
        <v>14440</v>
      </c>
      <c r="V19" s="51">
        <f t="shared" si="2"/>
        <v>5054</v>
      </c>
      <c r="W19" s="52">
        <v>0.35</v>
      </c>
      <c r="X19" s="51">
        <f t="shared" si="3"/>
        <v>4332</v>
      </c>
      <c r="Y19" s="59">
        <v>0.3</v>
      </c>
      <c r="Z19" s="51">
        <f t="shared" si="4"/>
        <v>2166</v>
      </c>
      <c r="AA19" s="52">
        <f t="shared" si="5"/>
        <v>0.15</v>
      </c>
      <c r="AB19" s="51">
        <f t="shared" si="6"/>
        <v>1083</v>
      </c>
      <c r="AC19" s="60">
        <v>0.075</v>
      </c>
      <c r="AD19" s="51">
        <f t="shared" si="7"/>
        <v>1083</v>
      </c>
      <c r="AE19" s="52">
        <v>0.075</v>
      </c>
      <c r="AF19" s="51">
        <f t="shared" si="8"/>
        <v>2888</v>
      </c>
      <c r="AG19" s="59">
        <v>0.2</v>
      </c>
      <c r="AH19" s="51">
        <f t="shared" si="9"/>
        <v>5054</v>
      </c>
      <c r="AI19" s="51">
        <f t="shared" si="10"/>
        <v>4332</v>
      </c>
      <c r="AJ19" s="24"/>
    </row>
    <row r="20" s="3" customFormat="1" ht="28" customHeight="1" spans="1:36">
      <c r="A20" s="24">
        <v>14</v>
      </c>
      <c r="B20" s="24" t="s">
        <v>39</v>
      </c>
      <c r="C20" s="24" t="s">
        <v>40</v>
      </c>
      <c r="D20" s="25" t="s">
        <v>41</v>
      </c>
      <c r="E20" s="25" t="s">
        <v>42</v>
      </c>
      <c r="F20" s="26" t="s">
        <v>43</v>
      </c>
      <c r="G20" s="26" t="s">
        <v>44</v>
      </c>
      <c r="H20" s="27" t="s">
        <v>45</v>
      </c>
      <c r="I20" s="37" t="s">
        <v>84</v>
      </c>
      <c r="J20" s="26" t="s">
        <v>85</v>
      </c>
      <c r="K20" s="26" t="s">
        <v>85</v>
      </c>
      <c r="L20" s="26" t="s">
        <v>86</v>
      </c>
      <c r="M20" s="26" t="s">
        <v>86</v>
      </c>
      <c r="N20" s="38">
        <v>45772</v>
      </c>
      <c r="O20" s="39">
        <v>45777</v>
      </c>
      <c r="P20" s="39">
        <v>45900</v>
      </c>
      <c r="Q20" s="26">
        <v>418</v>
      </c>
      <c r="R20" s="49">
        <v>1250</v>
      </c>
      <c r="S20" s="50">
        <v>0.032</v>
      </c>
      <c r="T20" s="51">
        <v>40</v>
      </c>
      <c r="U20" s="51">
        <f t="shared" si="1"/>
        <v>16720</v>
      </c>
      <c r="V20" s="51">
        <f t="shared" si="2"/>
        <v>5852</v>
      </c>
      <c r="W20" s="52">
        <v>0.35</v>
      </c>
      <c r="X20" s="51">
        <f t="shared" si="3"/>
        <v>5016</v>
      </c>
      <c r="Y20" s="59">
        <v>0.3</v>
      </c>
      <c r="Z20" s="51">
        <f t="shared" si="4"/>
        <v>2508</v>
      </c>
      <c r="AA20" s="52">
        <f t="shared" si="5"/>
        <v>0.15</v>
      </c>
      <c r="AB20" s="51">
        <f t="shared" si="6"/>
        <v>1254</v>
      </c>
      <c r="AC20" s="60">
        <v>0.075</v>
      </c>
      <c r="AD20" s="51">
        <f t="shared" si="7"/>
        <v>1254</v>
      </c>
      <c r="AE20" s="52">
        <v>0.075</v>
      </c>
      <c r="AF20" s="51">
        <f t="shared" si="8"/>
        <v>3344</v>
      </c>
      <c r="AG20" s="59">
        <v>0.2</v>
      </c>
      <c r="AH20" s="51">
        <f t="shared" si="9"/>
        <v>5852</v>
      </c>
      <c r="AI20" s="51">
        <f t="shared" si="10"/>
        <v>5016</v>
      </c>
      <c r="AJ20" s="24"/>
    </row>
    <row r="21" s="3" customFormat="1" ht="28" customHeight="1" spans="1:36">
      <c r="A21" s="24">
        <v>15</v>
      </c>
      <c r="B21" s="24" t="s">
        <v>39</v>
      </c>
      <c r="C21" s="24" t="s">
        <v>40</v>
      </c>
      <c r="D21" s="25" t="s">
        <v>41</v>
      </c>
      <c r="E21" s="25" t="s">
        <v>42</v>
      </c>
      <c r="F21" s="26" t="s">
        <v>43</v>
      </c>
      <c r="G21" s="26" t="s">
        <v>44</v>
      </c>
      <c r="H21" s="27" t="s">
        <v>45</v>
      </c>
      <c r="I21" s="37" t="s">
        <v>87</v>
      </c>
      <c r="J21" s="26" t="s">
        <v>88</v>
      </c>
      <c r="K21" s="26" t="s">
        <v>88</v>
      </c>
      <c r="L21" s="26" t="s">
        <v>89</v>
      </c>
      <c r="M21" s="26" t="s">
        <v>89</v>
      </c>
      <c r="N21" s="38">
        <v>45772</v>
      </c>
      <c r="O21" s="39">
        <v>45777</v>
      </c>
      <c r="P21" s="39">
        <v>45900</v>
      </c>
      <c r="Q21" s="26">
        <v>122.3</v>
      </c>
      <c r="R21" s="49">
        <v>1250</v>
      </c>
      <c r="S21" s="50">
        <v>0.032</v>
      </c>
      <c r="T21" s="51">
        <v>40</v>
      </c>
      <c r="U21" s="51">
        <f t="shared" si="1"/>
        <v>4892</v>
      </c>
      <c r="V21" s="51">
        <f t="shared" si="2"/>
        <v>1712.2</v>
      </c>
      <c r="W21" s="52">
        <v>0.35</v>
      </c>
      <c r="X21" s="51">
        <f t="shared" si="3"/>
        <v>1467.6</v>
      </c>
      <c r="Y21" s="59">
        <v>0.3</v>
      </c>
      <c r="Z21" s="51">
        <f t="shared" si="4"/>
        <v>733.8</v>
      </c>
      <c r="AA21" s="52">
        <f t="shared" si="5"/>
        <v>0.15</v>
      </c>
      <c r="AB21" s="51">
        <f t="shared" si="6"/>
        <v>366.9</v>
      </c>
      <c r="AC21" s="60">
        <v>0.075</v>
      </c>
      <c r="AD21" s="51">
        <f t="shared" si="7"/>
        <v>366.9</v>
      </c>
      <c r="AE21" s="52">
        <v>0.075</v>
      </c>
      <c r="AF21" s="51">
        <f t="shared" si="8"/>
        <v>978.4</v>
      </c>
      <c r="AG21" s="59">
        <v>0.2</v>
      </c>
      <c r="AH21" s="51">
        <f t="shared" si="9"/>
        <v>1712.2</v>
      </c>
      <c r="AI21" s="51">
        <f t="shared" si="10"/>
        <v>1467.6</v>
      </c>
      <c r="AJ21" s="24"/>
    </row>
    <row r="22" s="3" customFormat="1" ht="28" customHeight="1" spans="1:36">
      <c r="A22" s="24">
        <v>16</v>
      </c>
      <c r="B22" s="24" t="s">
        <v>39</v>
      </c>
      <c r="C22" s="24" t="s">
        <v>40</v>
      </c>
      <c r="D22" s="25" t="s">
        <v>41</v>
      </c>
      <c r="E22" s="25" t="s">
        <v>42</v>
      </c>
      <c r="F22" s="26" t="s">
        <v>43</v>
      </c>
      <c r="G22" s="26" t="s">
        <v>44</v>
      </c>
      <c r="H22" s="27" t="s">
        <v>45</v>
      </c>
      <c r="I22" s="37" t="s">
        <v>90</v>
      </c>
      <c r="J22" s="26" t="s">
        <v>91</v>
      </c>
      <c r="K22" s="26" t="s">
        <v>91</v>
      </c>
      <c r="L22" s="26" t="s">
        <v>92</v>
      </c>
      <c r="M22" s="26" t="s">
        <v>92</v>
      </c>
      <c r="N22" s="38">
        <v>45772</v>
      </c>
      <c r="O22" s="39">
        <v>45777</v>
      </c>
      <c r="P22" s="39">
        <v>45900</v>
      </c>
      <c r="Q22" s="26">
        <v>516</v>
      </c>
      <c r="R22" s="49">
        <v>1250</v>
      </c>
      <c r="S22" s="50">
        <v>0.032</v>
      </c>
      <c r="T22" s="51">
        <v>40</v>
      </c>
      <c r="U22" s="51">
        <f t="shared" si="1"/>
        <v>20640</v>
      </c>
      <c r="V22" s="51">
        <f t="shared" si="2"/>
        <v>7224</v>
      </c>
      <c r="W22" s="52">
        <v>0.35</v>
      </c>
      <c r="X22" s="51">
        <f t="shared" si="3"/>
        <v>6192</v>
      </c>
      <c r="Y22" s="59">
        <v>0.3</v>
      </c>
      <c r="Z22" s="51">
        <f t="shared" si="4"/>
        <v>3096</v>
      </c>
      <c r="AA22" s="52">
        <f t="shared" si="5"/>
        <v>0.15</v>
      </c>
      <c r="AB22" s="51">
        <f t="shared" si="6"/>
        <v>1548</v>
      </c>
      <c r="AC22" s="60">
        <v>0.075</v>
      </c>
      <c r="AD22" s="51">
        <f t="shared" si="7"/>
        <v>1548</v>
      </c>
      <c r="AE22" s="52">
        <v>0.075</v>
      </c>
      <c r="AF22" s="51">
        <f t="shared" si="8"/>
        <v>4128</v>
      </c>
      <c r="AG22" s="59">
        <v>0.2</v>
      </c>
      <c r="AH22" s="51">
        <f t="shared" si="9"/>
        <v>7224</v>
      </c>
      <c r="AI22" s="51">
        <f t="shared" si="10"/>
        <v>6192</v>
      </c>
      <c r="AJ22" s="24"/>
    </row>
    <row r="23" s="3" customFormat="1" ht="28" customHeight="1" spans="1:36">
      <c r="A23" s="24">
        <v>17</v>
      </c>
      <c r="B23" s="24" t="s">
        <v>39</v>
      </c>
      <c r="C23" s="24" t="s">
        <v>40</v>
      </c>
      <c r="D23" s="25" t="s">
        <v>41</v>
      </c>
      <c r="E23" s="25" t="s">
        <v>42</v>
      </c>
      <c r="F23" s="26" t="s">
        <v>43</v>
      </c>
      <c r="G23" s="26" t="s">
        <v>44</v>
      </c>
      <c r="H23" s="27" t="s">
        <v>45</v>
      </c>
      <c r="I23" s="37" t="s">
        <v>93</v>
      </c>
      <c r="J23" s="26" t="s">
        <v>94</v>
      </c>
      <c r="K23" s="26" t="s">
        <v>94</v>
      </c>
      <c r="L23" s="26" t="s">
        <v>95</v>
      </c>
      <c r="M23" s="26" t="s">
        <v>95</v>
      </c>
      <c r="N23" s="38">
        <v>45772</v>
      </c>
      <c r="O23" s="39">
        <v>45777</v>
      </c>
      <c r="P23" s="39">
        <v>45900</v>
      </c>
      <c r="Q23" s="26">
        <v>200</v>
      </c>
      <c r="R23" s="49">
        <v>1250</v>
      </c>
      <c r="S23" s="50">
        <v>0.032</v>
      </c>
      <c r="T23" s="51">
        <v>40</v>
      </c>
      <c r="U23" s="51">
        <f t="shared" si="1"/>
        <v>8000</v>
      </c>
      <c r="V23" s="51">
        <f t="shared" si="2"/>
        <v>2800</v>
      </c>
      <c r="W23" s="52">
        <v>0.35</v>
      </c>
      <c r="X23" s="51">
        <f t="shared" si="3"/>
        <v>2400</v>
      </c>
      <c r="Y23" s="59">
        <v>0.3</v>
      </c>
      <c r="Z23" s="51">
        <f t="shared" si="4"/>
        <v>1200</v>
      </c>
      <c r="AA23" s="52">
        <f t="shared" si="5"/>
        <v>0.15</v>
      </c>
      <c r="AB23" s="51">
        <f t="shared" si="6"/>
        <v>600</v>
      </c>
      <c r="AC23" s="60">
        <v>0.075</v>
      </c>
      <c r="AD23" s="51">
        <f t="shared" si="7"/>
        <v>600</v>
      </c>
      <c r="AE23" s="52">
        <v>0.075</v>
      </c>
      <c r="AF23" s="51">
        <f t="shared" si="8"/>
        <v>1600</v>
      </c>
      <c r="AG23" s="59">
        <v>0.2</v>
      </c>
      <c r="AH23" s="51">
        <f t="shared" si="9"/>
        <v>2800</v>
      </c>
      <c r="AI23" s="51">
        <f t="shared" si="10"/>
        <v>2400</v>
      </c>
      <c r="AJ23" s="24"/>
    </row>
    <row r="24" s="3" customFormat="1" ht="28" customHeight="1" spans="1:36">
      <c r="A24" s="24">
        <v>18</v>
      </c>
      <c r="B24" s="24" t="s">
        <v>39</v>
      </c>
      <c r="C24" s="24" t="s">
        <v>40</v>
      </c>
      <c r="D24" s="25" t="s">
        <v>41</v>
      </c>
      <c r="E24" s="25" t="s">
        <v>42</v>
      </c>
      <c r="F24" s="26" t="s">
        <v>43</v>
      </c>
      <c r="G24" s="26" t="s">
        <v>44</v>
      </c>
      <c r="H24" s="27" t="s">
        <v>45</v>
      </c>
      <c r="I24" s="37" t="s">
        <v>96</v>
      </c>
      <c r="J24" s="26" t="s">
        <v>97</v>
      </c>
      <c r="K24" s="26" t="s">
        <v>97</v>
      </c>
      <c r="L24" s="26" t="s">
        <v>98</v>
      </c>
      <c r="M24" s="26" t="s">
        <v>98</v>
      </c>
      <c r="N24" s="38">
        <v>45743</v>
      </c>
      <c r="O24" s="39">
        <v>45778</v>
      </c>
      <c r="P24" s="39">
        <v>45900</v>
      </c>
      <c r="Q24" s="26">
        <v>196</v>
      </c>
      <c r="R24" s="49">
        <v>1250</v>
      </c>
      <c r="S24" s="50">
        <v>0.032</v>
      </c>
      <c r="T24" s="51">
        <v>40</v>
      </c>
      <c r="U24" s="51">
        <f t="shared" si="1"/>
        <v>7840</v>
      </c>
      <c r="V24" s="51">
        <f t="shared" si="2"/>
        <v>2744</v>
      </c>
      <c r="W24" s="52">
        <v>0.35</v>
      </c>
      <c r="X24" s="51">
        <f t="shared" si="3"/>
        <v>2352</v>
      </c>
      <c r="Y24" s="59">
        <v>0.3</v>
      </c>
      <c r="Z24" s="51">
        <f t="shared" si="4"/>
        <v>1176</v>
      </c>
      <c r="AA24" s="52">
        <f t="shared" si="5"/>
        <v>0.15</v>
      </c>
      <c r="AB24" s="51">
        <f t="shared" si="6"/>
        <v>588</v>
      </c>
      <c r="AC24" s="60">
        <v>0.075</v>
      </c>
      <c r="AD24" s="51">
        <f t="shared" si="7"/>
        <v>588</v>
      </c>
      <c r="AE24" s="52">
        <v>0.075</v>
      </c>
      <c r="AF24" s="51">
        <f t="shared" si="8"/>
        <v>1568</v>
      </c>
      <c r="AG24" s="59">
        <v>0.2</v>
      </c>
      <c r="AH24" s="51">
        <f t="shared" si="9"/>
        <v>2744</v>
      </c>
      <c r="AI24" s="51">
        <f t="shared" si="10"/>
        <v>2352</v>
      </c>
      <c r="AJ24" s="24"/>
    </row>
    <row r="25" s="3" customFormat="1" ht="28" customHeight="1" spans="1:36">
      <c r="A25" s="24">
        <v>19</v>
      </c>
      <c r="B25" s="24" t="s">
        <v>39</v>
      </c>
      <c r="C25" s="24" t="s">
        <v>40</v>
      </c>
      <c r="D25" s="25" t="s">
        <v>41</v>
      </c>
      <c r="E25" s="25" t="s">
        <v>42</v>
      </c>
      <c r="F25" s="26" t="s">
        <v>43</v>
      </c>
      <c r="G25" s="26" t="s">
        <v>44</v>
      </c>
      <c r="H25" s="27" t="s">
        <v>45</v>
      </c>
      <c r="I25" s="37" t="s">
        <v>99</v>
      </c>
      <c r="J25" s="26" t="s">
        <v>100</v>
      </c>
      <c r="K25" s="26" t="s">
        <v>100</v>
      </c>
      <c r="L25" s="26" t="s">
        <v>101</v>
      </c>
      <c r="M25" s="26" t="s">
        <v>101</v>
      </c>
      <c r="N25" s="38">
        <v>45743</v>
      </c>
      <c r="O25" s="39">
        <v>45778</v>
      </c>
      <c r="P25" s="39">
        <v>45900</v>
      </c>
      <c r="Q25" s="26">
        <v>220</v>
      </c>
      <c r="R25" s="49">
        <v>1250</v>
      </c>
      <c r="S25" s="50">
        <v>0.032</v>
      </c>
      <c r="T25" s="51">
        <v>40</v>
      </c>
      <c r="U25" s="51">
        <f t="shared" si="1"/>
        <v>8800</v>
      </c>
      <c r="V25" s="51">
        <f t="shared" si="2"/>
        <v>3080</v>
      </c>
      <c r="W25" s="52">
        <v>0.35</v>
      </c>
      <c r="X25" s="51">
        <f t="shared" si="3"/>
        <v>2640</v>
      </c>
      <c r="Y25" s="59">
        <v>0.3</v>
      </c>
      <c r="Z25" s="51">
        <f t="shared" si="4"/>
        <v>1320</v>
      </c>
      <c r="AA25" s="52">
        <f t="shared" si="5"/>
        <v>0.15</v>
      </c>
      <c r="AB25" s="51">
        <f t="shared" si="6"/>
        <v>660</v>
      </c>
      <c r="AC25" s="60">
        <v>0.075</v>
      </c>
      <c r="AD25" s="51">
        <f t="shared" si="7"/>
        <v>660</v>
      </c>
      <c r="AE25" s="52">
        <v>0.075</v>
      </c>
      <c r="AF25" s="51">
        <f t="shared" si="8"/>
        <v>1760</v>
      </c>
      <c r="AG25" s="59">
        <v>0.2</v>
      </c>
      <c r="AH25" s="51">
        <f t="shared" si="9"/>
        <v>3080</v>
      </c>
      <c r="AI25" s="51">
        <f t="shared" si="10"/>
        <v>2640</v>
      </c>
      <c r="AJ25" s="24"/>
    </row>
    <row r="26" s="3" customFormat="1" ht="28" customHeight="1" spans="1:36">
      <c r="A26" s="24">
        <v>20</v>
      </c>
      <c r="B26" s="24" t="s">
        <v>39</v>
      </c>
      <c r="C26" s="24" t="s">
        <v>40</v>
      </c>
      <c r="D26" s="25" t="s">
        <v>41</v>
      </c>
      <c r="E26" s="25" t="s">
        <v>42</v>
      </c>
      <c r="F26" s="26" t="s">
        <v>43</v>
      </c>
      <c r="G26" s="26" t="s">
        <v>44</v>
      </c>
      <c r="H26" s="27" t="s">
        <v>45</v>
      </c>
      <c r="I26" s="37" t="s">
        <v>102</v>
      </c>
      <c r="J26" s="26" t="s">
        <v>103</v>
      </c>
      <c r="K26" s="26" t="s">
        <v>103</v>
      </c>
      <c r="L26" s="26" t="s">
        <v>104</v>
      </c>
      <c r="M26" s="26" t="s">
        <v>104</v>
      </c>
      <c r="N26" s="38">
        <v>45743</v>
      </c>
      <c r="O26" s="39">
        <v>45785</v>
      </c>
      <c r="P26" s="39">
        <v>45900</v>
      </c>
      <c r="Q26" s="26">
        <v>162.7</v>
      </c>
      <c r="R26" s="49">
        <v>1250</v>
      </c>
      <c r="S26" s="50">
        <v>0.032</v>
      </c>
      <c r="T26" s="51">
        <v>40</v>
      </c>
      <c r="U26" s="51">
        <f t="shared" si="1"/>
        <v>6508</v>
      </c>
      <c r="V26" s="51">
        <f t="shared" si="2"/>
        <v>2277.8</v>
      </c>
      <c r="W26" s="52">
        <v>0.35</v>
      </c>
      <c r="X26" s="51">
        <f t="shared" si="3"/>
        <v>1952.4</v>
      </c>
      <c r="Y26" s="59">
        <v>0.3</v>
      </c>
      <c r="Z26" s="51">
        <f t="shared" si="4"/>
        <v>976.2</v>
      </c>
      <c r="AA26" s="52">
        <f t="shared" si="5"/>
        <v>0.15</v>
      </c>
      <c r="AB26" s="51">
        <f t="shared" si="6"/>
        <v>488.1</v>
      </c>
      <c r="AC26" s="60">
        <v>0.075</v>
      </c>
      <c r="AD26" s="51">
        <f t="shared" si="7"/>
        <v>488.1</v>
      </c>
      <c r="AE26" s="52">
        <v>0.075</v>
      </c>
      <c r="AF26" s="51">
        <f t="shared" si="8"/>
        <v>1301.6</v>
      </c>
      <c r="AG26" s="59">
        <v>0.2</v>
      </c>
      <c r="AH26" s="51">
        <f t="shared" si="9"/>
        <v>2277.8</v>
      </c>
      <c r="AI26" s="51">
        <f t="shared" si="10"/>
        <v>1952.4</v>
      </c>
      <c r="AJ26" s="24"/>
    </row>
    <row r="27" s="3" customFormat="1" ht="28" customHeight="1" spans="1:36">
      <c r="A27" s="24">
        <v>21</v>
      </c>
      <c r="B27" s="24" t="s">
        <v>39</v>
      </c>
      <c r="C27" s="24" t="s">
        <v>40</v>
      </c>
      <c r="D27" s="25" t="s">
        <v>41</v>
      </c>
      <c r="E27" s="25" t="s">
        <v>42</v>
      </c>
      <c r="F27" s="26" t="s">
        <v>43</v>
      </c>
      <c r="G27" s="26" t="s">
        <v>44</v>
      </c>
      <c r="H27" s="27" t="s">
        <v>45</v>
      </c>
      <c r="I27" s="37" t="s">
        <v>105</v>
      </c>
      <c r="J27" s="26" t="s">
        <v>106</v>
      </c>
      <c r="K27" s="26" t="s">
        <v>106</v>
      </c>
      <c r="L27" s="26" t="s">
        <v>107</v>
      </c>
      <c r="M27" s="26" t="s">
        <v>107</v>
      </c>
      <c r="N27" s="38">
        <v>45743</v>
      </c>
      <c r="O27" s="39">
        <v>45786</v>
      </c>
      <c r="P27" s="39">
        <v>45900</v>
      </c>
      <c r="Q27" s="26">
        <v>267</v>
      </c>
      <c r="R27" s="49">
        <v>1250</v>
      </c>
      <c r="S27" s="50">
        <v>0.032</v>
      </c>
      <c r="T27" s="51">
        <v>40</v>
      </c>
      <c r="U27" s="51">
        <f t="shared" si="1"/>
        <v>10680</v>
      </c>
      <c r="V27" s="51">
        <f t="shared" si="2"/>
        <v>3738</v>
      </c>
      <c r="W27" s="52">
        <v>0.35</v>
      </c>
      <c r="X27" s="51">
        <f t="shared" si="3"/>
        <v>3204</v>
      </c>
      <c r="Y27" s="59">
        <v>0.3</v>
      </c>
      <c r="Z27" s="51">
        <f t="shared" si="4"/>
        <v>1602</v>
      </c>
      <c r="AA27" s="52">
        <f t="shared" si="5"/>
        <v>0.15</v>
      </c>
      <c r="AB27" s="51">
        <f t="shared" si="6"/>
        <v>801</v>
      </c>
      <c r="AC27" s="60">
        <v>0.075</v>
      </c>
      <c r="AD27" s="51">
        <f t="shared" si="7"/>
        <v>801</v>
      </c>
      <c r="AE27" s="52">
        <v>0.075</v>
      </c>
      <c r="AF27" s="51">
        <f t="shared" si="8"/>
        <v>2136</v>
      </c>
      <c r="AG27" s="59">
        <v>0.2</v>
      </c>
      <c r="AH27" s="51">
        <f t="shared" si="9"/>
        <v>3738</v>
      </c>
      <c r="AI27" s="51">
        <f t="shared" si="10"/>
        <v>3204</v>
      </c>
      <c r="AJ27" s="24"/>
    </row>
    <row r="28" s="3" customFormat="1" ht="28" customHeight="1" spans="1:36">
      <c r="A28" s="24">
        <v>22</v>
      </c>
      <c r="B28" s="24" t="s">
        <v>39</v>
      </c>
      <c r="C28" s="24" t="s">
        <v>40</v>
      </c>
      <c r="D28" s="25" t="s">
        <v>41</v>
      </c>
      <c r="E28" s="25" t="s">
        <v>42</v>
      </c>
      <c r="F28" s="26" t="s">
        <v>43</v>
      </c>
      <c r="G28" s="26" t="s">
        <v>44</v>
      </c>
      <c r="H28" s="27" t="s">
        <v>45</v>
      </c>
      <c r="I28" s="37" t="s">
        <v>108</v>
      </c>
      <c r="J28" s="26" t="s">
        <v>109</v>
      </c>
      <c r="K28" s="26" t="s">
        <v>109</v>
      </c>
      <c r="L28" s="26" t="s">
        <v>110</v>
      </c>
      <c r="M28" s="26" t="s">
        <v>110</v>
      </c>
      <c r="N28" s="38">
        <v>45743</v>
      </c>
      <c r="O28" s="39">
        <v>45797</v>
      </c>
      <c r="P28" s="39">
        <v>45900</v>
      </c>
      <c r="Q28" s="26">
        <v>579.81</v>
      </c>
      <c r="R28" s="49">
        <v>1250</v>
      </c>
      <c r="S28" s="50">
        <v>0.032</v>
      </c>
      <c r="T28" s="51">
        <v>40</v>
      </c>
      <c r="U28" s="51">
        <f t="shared" si="1"/>
        <v>23192.4</v>
      </c>
      <c r="V28" s="51">
        <f t="shared" si="2"/>
        <v>8117.34</v>
      </c>
      <c r="W28" s="52">
        <v>0.35</v>
      </c>
      <c r="X28" s="51">
        <f t="shared" si="3"/>
        <v>6957.72</v>
      </c>
      <c r="Y28" s="59">
        <v>0.3</v>
      </c>
      <c r="Z28" s="51">
        <f t="shared" si="4"/>
        <v>3478.86</v>
      </c>
      <c r="AA28" s="52">
        <f t="shared" si="5"/>
        <v>0.15</v>
      </c>
      <c r="AB28" s="51">
        <f t="shared" si="6"/>
        <v>1739.43</v>
      </c>
      <c r="AC28" s="60">
        <v>0.075</v>
      </c>
      <c r="AD28" s="51">
        <f t="shared" si="7"/>
        <v>1739.43</v>
      </c>
      <c r="AE28" s="52">
        <v>0.075</v>
      </c>
      <c r="AF28" s="51">
        <f t="shared" si="8"/>
        <v>4638.48</v>
      </c>
      <c r="AG28" s="59">
        <v>0.2</v>
      </c>
      <c r="AH28" s="51">
        <f t="shared" si="9"/>
        <v>8117.34</v>
      </c>
      <c r="AI28" s="51">
        <f t="shared" si="10"/>
        <v>6957.72</v>
      </c>
      <c r="AJ28" s="24"/>
    </row>
    <row r="29" s="3" customFormat="1" ht="28" customHeight="1" spans="1:36">
      <c r="A29" s="24">
        <v>23</v>
      </c>
      <c r="B29" s="24" t="s">
        <v>39</v>
      </c>
      <c r="C29" s="24" t="s">
        <v>40</v>
      </c>
      <c r="D29" s="25" t="s">
        <v>41</v>
      </c>
      <c r="E29" s="25" t="s">
        <v>42</v>
      </c>
      <c r="F29" s="26" t="s">
        <v>43</v>
      </c>
      <c r="G29" s="26" t="s">
        <v>44</v>
      </c>
      <c r="H29" s="27" t="s">
        <v>45</v>
      </c>
      <c r="I29" s="37" t="s">
        <v>111</v>
      </c>
      <c r="J29" s="26" t="s">
        <v>112</v>
      </c>
      <c r="K29" s="26" t="s">
        <v>112</v>
      </c>
      <c r="L29" s="26" t="s">
        <v>113</v>
      </c>
      <c r="M29" s="26" t="s">
        <v>113</v>
      </c>
      <c r="N29" s="38">
        <v>45743</v>
      </c>
      <c r="O29" s="39">
        <v>45797</v>
      </c>
      <c r="P29" s="39">
        <v>45900</v>
      </c>
      <c r="Q29" s="26">
        <v>223.85</v>
      </c>
      <c r="R29" s="49">
        <v>1250</v>
      </c>
      <c r="S29" s="50">
        <v>0.032</v>
      </c>
      <c r="T29" s="51">
        <v>40</v>
      </c>
      <c r="U29" s="51">
        <f t="shared" si="1"/>
        <v>8954</v>
      </c>
      <c r="V29" s="51">
        <f t="shared" si="2"/>
        <v>3133.9</v>
      </c>
      <c r="W29" s="52">
        <v>0.35</v>
      </c>
      <c r="X29" s="51">
        <f t="shared" si="3"/>
        <v>2686.2</v>
      </c>
      <c r="Y29" s="59">
        <v>0.3</v>
      </c>
      <c r="Z29" s="51">
        <f t="shared" si="4"/>
        <v>1343.1</v>
      </c>
      <c r="AA29" s="52">
        <f t="shared" si="5"/>
        <v>0.15</v>
      </c>
      <c r="AB29" s="51">
        <f t="shared" si="6"/>
        <v>671.55</v>
      </c>
      <c r="AC29" s="60">
        <v>0.075</v>
      </c>
      <c r="AD29" s="51">
        <f t="shared" si="7"/>
        <v>671.55</v>
      </c>
      <c r="AE29" s="52">
        <v>0.075</v>
      </c>
      <c r="AF29" s="51">
        <f t="shared" si="8"/>
        <v>1790.8</v>
      </c>
      <c r="AG29" s="59">
        <v>0.2</v>
      </c>
      <c r="AH29" s="51">
        <f t="shared" si="9"/>
        <v>3133.9</v>
      </c>
      <c r="AI29" s="51">
        <f t="shared" si="10"/>
        <v>2686.2</v>
      </c>
      <c r="AJ29" s="24"/>
    </row>
    <row r="30" s="3" customFormat="1" ht="28" customHeight="1" spans="1:36">
      <c r="A30" s="24">
        <v>24</v>
      </c>
      <c r="B30" s="24" t="s">
        <v>39</v>
      </c>
      <c r="C30" s="24" t="s">
        <v>40</v>
      </c>
      <c r="D30" s="25" t="s">
        <v>41</v>
      </c>
      <c r="E30" s="25" t="s">
        <v>42</v>
      </c>
      <c r="F30" s="26" t="s">
        <v>43</v>
      </c>
      <c r="G30" s="26" t="s">
        <v>44</v>
      </c>
      <c r="H30" s="27" t="s">
        <v>45</v>
      </c>
      <c r="I30" s="37" t="s">
        <v>114</v>
      </c>
      <c r="J30" s="26" t="s">
        <v>115</v>
      </c>
      <c r="K30" s="26" t="s">
        <v>115</v>
      </c>
      <c r="L30" s="26" t="s">
        <v>116</v>
      </c>
      <c r="M30" s="26" t="s">
        <v>116</v>
      </c>
      <c r="N30" s="38">
        <v>45785</v>
      </c>
      <c r="O30" s="39">
        <v>45797</v>
      </c>
      <c r="P30" s="39">
        <v>45900</v>
      </c>
      <c r="Q30" s="26">
        <v>435</v>
      </c>
      <c r="R30" s="49">
        <v>1250</v>
      </c>
      <c r="S30" s="50">
        <v>0.032</v>
      </c>
      <c r="T30" s="51">
        <v>40</v>
      </c>
      <c r="U30" s="51">
        <f t="shared" si="1"/>
        <v>17400</v>
      </c>
      <c r="V30" s="51">
        <f t="shared" si="2"/>
        <v>6090</v>
      </c>
      <c r="W30" s="52">
        <v>0.35</v>
      </c>
      <c r="X30" s="51">
        <f t="shared" si="3"/>
        <v>5220</v>
      </c>
      <c r="Y30" s="59">
        <v>0.3</v>
      </c>
      <c r="Z30" s="51">
        <f t="shared" si="4"/>
        <v>2610</v>
      </c>
      <c r="AA30" s="52">
        <f t="shared" si="5"/>
        <v>0.15</v>
      </c>
      <c r="AB30" s="51">
        <f t="shared" si="6"/>
        <v>1305</v>
      </c>
      <c r="AC30" s="60">
        <v>0.075</v>
      </c>
      <c r="AD30" s="51">
        <f t="shared" si="7"/>
        <v>1305</v>
      </c>
      <c r="AE30" s="52">
        <v>0.075</v>
      </c>
      <c r="AF30" s="51">
        <f t="shared" si="8"/>
        <v>3480</v>
      </c>
      <c r="AG30" s="59">
        <v>0.2</v>
      </c>
      <c r="AH30" s="51">
        <f t="shared" si="9"/>
        <v>6090</v>
      </c>
      <c r="AI30" s="51">
        <f t="shared" si="10"/>
        <v>5220</v>
      </c>
      <c r="AJ30" s="24"/>
    </row>
    <row r="31" s="3" customFormat="1" ht="28" customHeight="1" spans="1:36">
      <c r="A31" s="24">
        <v>25</v>
      </c>
      <c r="B31" s="24" t="s">
        <v>39</v>
      </c>
      <c r="C31" s="24" t="s">
        <v>40</v>
      </c>
      <c r="D31" s="25" t="s">
        <v>41</v>
      </c>
      <c r="E31" s="25" t="s">
        <v>42</v>
      </c>
      <c r="F31" s="26" t="s">
        <v>43</v>
      </c>
      <c r="G31" s="26" t="s">
        <v>44</v>
      </c>
      <c r="H31" s="27" t="s">
        <v>45</v>
      </c>
      <c r="I31" s="37" t="s">
        <v>117</v>
      </c>
      <c r="J31" s="26" t="s">
        <v>118</v>
      </c>
      <c r="K31" s="26" t="s">
        <v>118</v>
      </c>
      <c r="L31" s="26" t="s">
        <v>119</v>
      </c>
      <c r="M31" s="26" t="s">
        <v>119</v>
      </c>
      <c r="N31" s="38">
        <v>45793</v>
      </c>
      <c r="O31" s="39">
        <v>45797</v>
      </c>
      <c r="P31" s="39">
        <v>45900</v>
      </c>
      <c r="Q31" s="26">
        <v>350</v>
      </c>
      <c r="R31" s="49">
        <v>1250</v>
      </c>
      <c r="S31" s="50">
        <v>0.032</v>
      </c>
      <c r="T31" s="51">
        <v>40</v>
      </c>
      <c r="U31" s="51">
        <f t="shared" si="1"/>
        <v>14000</v>
      </c>
      <c r="V31" s="51">
        <f t="shared" si="2"/>
        <v>4900</v>
      </c>
      <c r="W31" s="52">
        <v>0.35</v>
      </c>
      <c r="X31" s="51">
        <f t="shared" si="3"/>
        <v>4200</v>
      </c>
      <c r="Y31" s="59">
        <v>0.3</v>
      </c>
      <c r="Z31" s="51">
        <f t="shared" si="4"/>
        <v>2100</v>
      </c>
      <c r="AA31" s="52">
        <f t="shared" si="5"/>
        <v>0.15</v>
      </c>
      <c r="AB31" s="51">
        <f t="shared" si="6"/>
        <v>1050</v>
      </c>
      <c r="AC31" s="60">
        <v>0.075</v>
      </c>
      <c r="AD31" s="51">
        <f t="shared" si="7"/>
        <v>1050</v>
      </c>
      <c r="AE31" s="52">
        <v>0.075</v>
      </c>
      <c r="AF31" s="51">
        <f t="shared" si="8"/>
        <v>2800</v>
      </c>
      <c r="AG31" s="59">
        <v>0.2</v>
      </c>
      <c r="AH31" s="51">
        <f t="shared" si="9"/>
        <v>4900</v>
      </c>
      <c r="AI31" s="51">
        <f t="shared" si="10"/>
        <v>4200</v>
      </c>
      <c r="AJ31" s="24"/>
    </row>
    <row r="32" s="3" customFormat="1" ht="28" customHeight="1" spans="1:36">
      <c r="A32" s="24">
        <v>26</v>
      </c>
      <c r="B32" s="24" t="s">
        <v>39</v>
      </c>
      <c r="C32" s="24" t="s">
        <v>40</v>
      </c>
      <c r="D32" s="25" t="s">
        <v>41</v>
      </c>
      <c r="E32" s="25" t="s">
        <v>42</v>
      </c>
      <c r="F32" s="26" t="s">
        <v>43</v>
      </c>
      <c r="G32" s="26" t="s">
        <v>44</v>
      </c>
      <c r="H32" s="27" t="s">
        <v>45</v>
      </c>
      <c r="I32" s="37" t="s">
        <v>120</v>
      </c>
      <c r="J32" s="26" t="s">
        <v>121</v>
      </c>
      <c r="K32" s="26" t="s">
        <v>121</v>
      </c>
      <c r="L32" s="26" t="s">
        <v>122</v>
      </c>
      <c r="M32" s="26" t="s">
        <v>122</v>
      </c>
      <c r="N32" s="38">
        <v>45805</v>
      </c>
      <c r="O32" s="39">
        <v>45808</v>
      </c>
      <c r="P32" s="39">
        <v>45900</v>
      </c>
      <c r="Q32" s="26">
        <v>102</v>
      </c>
      <c r="R32" s="49">
        <v>1250</v>
      </c>
      <c r="S32" s="50">
        <v>0.032</v>
      </c>
      <c r="T32" s="51">
        <v>40</v>
      </c>
      <c r="U32" s="51">
        <f t="shared" si="1"/>
        <v>4080</v>
      </c>
      <c r="V32" s="51">
        <f t="shared" si="2"/>
        <v>1428</v>
      </c>
      <c r="W32" s="52">
        <v>0.35</v>
      </c>
      <c r="X32" s="51">
        <f t="shared" si="3"/>
        <v>1224</v>
      </c>
      <c r="Y32" s="59">
        <v>0.3</v>
      </c>
      <c r="Z32" s="51">
        <f t="shared" si="4"/>
        <v>612</v>
      </c>
      <c r="AA32" s="52">
        <f t="shared" si="5"/>
        <v>0.15</v>
      </c>
      <c r="AB32" s="51">
        <f t="shared" si="6"/>
        <v>306</v>
      </c>
      <c r="AC32" s="60">
        <v>0.075</v>
      </c>
      <c r="AD32" s="51">
        <f t="shared" si="7"/>
        <v>306</v>
      </c>
      <c r="AE32" s="52">
        <v>0.075</v>
      </c>
      <c r="AF32" s="51">
        <f t="shared" si="8"/>
        <v>816</v>
      </c>
      <c r="AG32" s="59">
        <v>0.2</v>
      </c>
      <c r="AH32" s="51">
        <f t="shared" si="9"/>
        <v>1428</v>
      </c>
      <c r="AI32" s="51">
        <f t="shared" si="10"/>
        <v>1224</v>
      </c>
      <c r="AJ32" s="24"/>
    </row>
    <row r="33" s="3" customFormat="1" ht="28" customHeight="1" spans="1:36">
      <c r="A33" s="24">
        <v>27</v>
      </c>
      <c r="B33" s="24" t="s">
        <v>39</v>
      </c>
      <c r="C33" s="24" t="s">
        <v>40</v>
      </c>
      <c r="D33" s="25" t="s">
        <v>41</v>
      </c>
      <c r="E33" s="27" t="s">
        <v>123</v>
      </c>
      <c r="F33" s="26" t="s">
        <v>124</v>
      </c>
      <c r="G33" s="26" t="s">
        <v>124</v>
      </c>
      <c r="H33" s="27" t="s">
        <v>45</v>
      </c>
      <c r="I33" s="37" t="s">
        <v>125</v>
      </c>
      <c r="J33" s="26" t="s">
        <v>126</v>
      </c>
      <c r="K33" s="26" t="s">
        <v>126</v>
      </c>
      <c r="L33" s="26" t="s">
        <v>127</v>
      </c>
      <c r="M33" s="26" t="s">
        <v>127</v>
      </c>
      <c r="N33" s="38">
        <v>45791</v>
      </c>
      <c r="O33" s="39">
        <v>45793</v>
      </c>
      <c r="P33" s="39">
        <v>45900</v>
      </c>
      <c r="Q33" s="26">
        <v>20</v>
      </c>
      <c r="R33" s="49">
        <v>1100</v>
      </c>
      <c r="S33" s="50">
        <v>0.04</v>
      </c>
      <c r="T33" s="51">
        <v>44</v>
      </c>
      <c r="U33" s="51">
        <f t="shared" si="1"/>
        <v>880</v>
      </c>
      <c r="V33" s="51">
        <f t="shared" si="2"/>
        <v>308</v>
      </c>
      <c r="W33" s="52">
        <v>0.35</v>
      </c>
      <c r="X33" s="51">
        <f t="shared" si="3"/>
        <v>264</v>
      </c>
      <c r="Y33" s="59">
        <v>0.3</v>
      </c>
      <c r="Z33" s="51">
        <f t="shared" si="4"/>
        <v>132</v>
      </c>
      <c r="AA33" s="52">
        <f t="shared" si="5"/>
        <v>0.15</v>
      </c>
      <c r="AB33" s="51">
        <f t="shared" si="6"/>
        <v>0</v>
      </c>
      <c r="AC33" s="52">
        <v>0</v>
      </c>
      <c r="AD33" s="51">
        <f t="shared" si="7"/>
        <v>132</v>
      </c>
      <c r="AE33" s="52">
        <v>0.15</v>
      </c>
      <c r="AF33" s="51">
        <f t="shared" si="8"/>
        <v>176</v>
      </c>
      <c r="AG33" s="59">
        <v>0.2</v>
      </c>
      <c r="AH33" s="51">
        <f t="shared" si="9"/>
        <v>308</v>
      </c>
      <c r="AI33" s="51">
        <f t="shared" si="10"/>
        <v>264</v>
      </c>
      <c r="AJ33" s="24"/>
    </row>
    <row r="34" s="3" customFormat="1" ht="28" customHeight="1" spans="1:36">
      <c r="A34" s="24">
        <v>28</v>
      </c>
      <c r="B34" s="24" t="s">
        <v>39</v>
      </c>
      <c r="C34" s="24" t="s">
        <v>40</v>
      </c>
      <c r="D34" s="27" t="s">
        <v>128</v>
      </c>
      <c r="E34" s="27" t="s">
        <v>129</v>
      </c>
      <c r="F34" s="26" t="s">
        <v>130</v>
      </c>
      <c r="G34" s="26" t="s">
        <v>130</v>
      </c>
      <c r="H34" s="27" t="s">
        <v>45</v>
      </c>
      <c r="I34" s="37" t="s">
        <v>131</v>
      </c>
      <c r="J34" s="26" t="s">
        <v>132</v>
      </c>
      <c r="K34" s="26" t="s">
        <v>132</v>
      </c>
      <c r="L34" s="26" t="s">
        <v>133</v>
      </c>
      <c r="M34" s="26" t="s">
        <v>133</v>
      </c>
      <c r="N34" s="38">
        <v>45741</v>
      </c>
      <c r="O34" s="39">
        <v>45754</v>
      </c>
      <c r="P34" s="39">
        <v>46118</v>
      </c>
      <c r="Q34" s="26">
        <v>532.6</v>
      </c>
      <c r="R34" s="49">
        <v>3000</v>
      </c>
      <c r="S34" s="50">
        <v>0.08</v>
      </c>
      <c r="T34" s="51">
        <v>240</v>
      </c>
      <c r="U34" s="51">
        <f t="shared" ref="U34:U61" si="11">ROUND(Q34*R34*S34,2)</f>
        <v>127824</v>
      </c>
      <c r="V34" s="51">
        <f t="shared" ref="V34:V61" si="12">ROUND(U34*W34,2)</f>
        <v>0</v>
      </c>
      <c r="W34" s="52">
        <v>0</v>
      </c>
      <c r="X34" s="51">
        <f t="shared" ref="X34:X61" si="13">ROUND(U34*Y34,2)</f>
        <v>51129.6</v>
      </c>
      <c r="Y34" s="59">
        <v>0.4</v>
      </c>
      <c r="Z34" s="51">
        <f t="shared" ref="Z34:Z61" si="14">AB34+AD34</f>
        <v>25564.8</v>
      </c>
      <c r="AA34" s="52">
        <f t="shared" ref="AA34:AA61" si="15">AC34+AE34</f>
        <v>0.2</v>
      </c>
      <c r="AB34" s="51">
        <f t="shared" ref="AB34:AB61" si="16">ROUND(U34*AC34,2)</f>
        <v>0</v>
      </c>
      <c r="AC34" s="52">
        <v>0</v>
      </c>
      <c r="AD34" s="51">
        <f t="shared" ref="AD34:AD61" si="17">ROUND(U34*AE34,2)</f>
        <v>25564.8</v>
      </c>
      <c r="AE34" s="52">
        <v>0.2</v>
      </c>
      <c r="AF34" s="51">
        <f t="shared" ref="AF34:AF61" si="18">U34*AG34</f>
        <v>51129.6</v>
      </c>
      <c r="AG34" s="59">
        <v>0.4</v>
      </c>
      <c r="AH34" s="51">
        <f t="shared" ref="AH34:AH61" si="19">V34</f>
        <v>0</v>
      </c>
      <c r="AI34" s="51">
        <f t="shared" ref="AI34:AI61" si="20">X34</f>
        <v>51129.6</v>
      </c>
      <c r="AJ34" s="24"/>
    </row>
    <row r="35" s="3" customFormat="1" ht="28" customHeight="1" spans="1:36">
      <c r="A35" s="24">
        <v>29</v>
      </c>
      <c r="B35" s="24" t="s">
        <v>39</v>
      </c>
      <c r="C35" s="24" t="s">
        <v>40</v>
      </c>
      <c r="D35" s="27" t="s">
        <v>128</v>
      </c>
      <c r="E35" s="27" t="s">
        <v>129</v>
      </c>
      <c r="F35" s="26" t="s">
        <v>134</v>
      </c>
      <c r="G35" s="26" t="s">
        <v>134</v>
      </c>
      <c r="H35" s="27" t="s">
        <v>45</v>
      </c>
      <c r="I35" s="37" t="s">
        <v>135</v>
      </c>
      <c r="J35" s="26" t="s">
        <v>136</v>
      </c>
      <c r="K35" s="26" t="s">
        <v>136</v>
      </c>
      <c r="L35" s="26" t="s">
        <v>137</v>
      </c>
      <c r="M35" s="26" t="s">
        <v>137</v>
      </c>
      <c r="N35" s="38">
        <v>45736</v>
      </c>
      <c r="O35" s="39">
        <v>45751</v>
      </c>
      <c r="P35" s="39">
        <v>46115</v>
      </c>
      <c r="Q35" s="26">
        <v>286</v>
      </c>
      <c r="R35" s="49">
        <v>3000</v>
      </c>
      <c r="S35" s="50">
        <v>0.08</v>
      </c>
      <c r="T35" s="51">
        <v>240</v>
      </c>
      <c r="U35" s="51">
        <f t="shared" si="11"/>
        <v>68640</v>
      </c>
      <c r="V35" s="51">
        <f t="shared" si="12"/>
        <v>0</v>
      </c>
      <c r="W35" s="52">
        <v>0</v>
      </c>
      <c r="X35" s="51">
        <f t="shared" si="13"/>
        <v>27456</v>
      </c>
      <c r="Y35" s="59">
        <v>0.4</v>
      </c>
      <c r="Z35" s="51">
        <f t="shared" si="14"/>
        <v>13728</v>
      </c>
      <c r="AA35" s="52">
        <f t="shared" si="15"/>
        <v>0.2</v>
      </c>
      <c r="AB35" s="51">
        <f t="shared" si="16"/>
        <v>0</v>
      </c>
      <c r="AC35" s="52">
        <v>0</v>
      </c>
      <c r="AD35" s="51">
        <f t="shared" si="17"/>
        <v>13728</v>
      </c>
      <c r="AE35" s="52">
        <v>0.2</v>
      </c>
      <c r="AF35" s="51">
        <f t="shared" si="18"/>
        <v>27456</v>
      </c>
      <c r="AG35" s="59">
        <v>0.4</v>
      </c>
      <c r="AH35" s="51">
        <f t="shared" si="19"/>
        <v>0</v>
      </c>
      <c r="AI35" s="51">
        <f t="shared" si="20"/>
        <v>27456</v>
      </c>
      <c r="AJ35" s="24"/>
    </row>
    <row r="36" s="3" customFormat="1" ht="28" customHeight="1" spans="1:36">
      <c r="A36" s="24">
        <v>30</v>
      </c>
      <c r="B36" s="24" t="s">
        <v>39</v>
      </c>
      <c r="C36" s="24" t="s">
        <v>40</v>
      </c>
      <c r="D36" s="27" t="s">
        <v>128</v>
      </c>
      <c r="E36" s="27" t="s">
        <v>129</v>
      </c>
      <c r="F36" s="26" t="s">
        <v>134</v>
      </c>
      <c r="G36" s="26" t="s">
        <v>134</v>
      </c>
      <c r="H36" s="27" t="s">
        <v>45</v>
      </c>
      <c r="I36" s="37" t="s">
        <v>138</v>
      </c>
      <c r="J36" s="26" t="s">
        <v>139</v>
      </c>
      <c r="K36" s="26" t="s">
        <v>139</v>
      </c>
      <c r="L36" s="26" t="s">
        <v>137</v>
      </c>
      <c r="M36" s="26" t="s">
        <v>137</v>
      </c>
      <c r="N36" s="38">
        <v>45736</v>
      </c>
      <c r="O36" s="39">
        <v>45751</v>
      </c>
      <c r="P36" s="39">
        <v>46115</v>
      </c>
      <c r="Q36" s="26">
        <v>295</v>
      </c>
      <c r="R36" s="49">
        <v>3000</v>
      </c>
      <c r="S36" s="50">
        <v>0.08</v>
      </c>
      <c r="T36" s="51">
        <v>240</v>
      </c>
      <c r="U36" s="51">
        <f t="shared" si="11"/>
        <v>70800</v>
      </c>
      <c r="V36" s="51">
        <f t="shared" si="12"/>
        <v>0</v>
      </c>
      <c r="W36" s="52">
        <v>0</v>
      </c>
      <c r="X36" s="51">
        <f t="shared" si="13"/>
        <v>28320</v>
      </c>
      <c r="Y36" s="59">
        <v>0.4</v>
      </c>
      <c r="Z36" s="51">
        <f t="shared" si="14"/>
        <v>14160</v>
      </c>
      <c r="AA36" s="52">
        <f t="shared" si="15"/>
        <v>0.2</v>
      </c>
      <c r="AB36" s="51">
        <f t="shared" si="16"/>
        <v>0</v>
      </c>
      <c r="AC36" s="52">
        <v>0</v>
      </c>
      <c r="AD36" s="51">
        <f t="shared" si="17"/>
        <v>14160</v>
      </c>
      <c r="AE36" s="52">
        <v>0.2</v>
      </c>
      <c r="AF36" s="51">
        <f t="shared" si="18"/>
        <v>28320</v>
      </c>
      <c r="AG36" s="59">
        <v>0.4</v>
      </c>
      <c r="AH36" s="51">
        <f t="shared" si="19"/>
        <v>0</v>
      </c>
      <c r="AI36" s="51">
        <f t="shared" si="20"/>
        <v>28320</v>
      </c>
      <c r="AJ36" s="24"/>
    </row>
    <row r="37" s="3" customFormat="1" ht="28" customHeight="1" spans="1:36">
      <c r="A37" s="24">
        <v>31</v>
      </c>
      <c r="B37" s="24" t="s">
        <v>39</v>
      </c>
      <c r="C37" s="24" t="s">
        <v>40</v>
      </c>
      <c r="D37" s="27" t="s">
        <v>128</v>
      </c>
      <c r="E37" s="27" t="s">
        <v>129</v>
      </c>
      <c r="F37" s="26" t="s">
        <v>130</v>
      </c>
      <c r="G37" s="26" t="s">
        <v>130</v>
      </c>
      <c r="H37" s="27" t="s">
        <v>45</v>
      </c>
      <c r="I37" s="37" t="s">
        <v>140</v>
      </c>
      <c r="J37" s="26" t="s">
        <v>141</v>
      </c>
      <c r="K37" s="26" t="s">
        <v>141</v>
      </c>
      <c r="L37" s="26" t="s">
        <v>142</v>
      </c>
      <c r="M37" s="26" t="s">
        <v>142</v>
      </c>
      <c r="N37" s="38">
        <v>45770</v>
      </c>
      <c r="O37" s="39">
        <v>45774</v>
      </c>
      <c r="P37" s="39">
        <v>46138</v>
      </c>
      <c r="Q37" s="26">
        <v>198</v>
      </c>
      <c r="R37" s="49">
        <v>3000</v>
      </c>
      <c r="S37" s="50">
        <v>0.08</v>
      </c>
      <c r="T37" s="51">
        <v>240</v>
      </c>
      <c r="U37" s="51">
        <f t="shared" si="11"/>
        <v>47520</v>
      </c>
      <c r="V37" s="51">
        <f t="shared" si="12"/>
        <v>0</v>
      </c>
      <c r="W37" s="52">
        <v>0</v>
      </c>
      <c r="X37" s="51">
        <f t="shared" si="13"/>
        <v>19008</v>
      </c>
      <c r="Y37" s="59">
        <v>0.4</v>
      </c>
      <c r="Z37" s="51">
        <f t="shared" si="14"/>
        <v>9504</v>
      </c>
      <c r="AA37" s="52">
        <f t="shared" si="15"/>
        <v>0.2</v>
      </c>
      <c r="AB37" s="51">
        <f t="shared" si="16"/>
        <v>0</v>
      </c>
      <c r="AC37" s="52">
        <v>0</v>
      </c>
      <c r="AD37" s="51">
        <f t="shared" si="17"/>
        <v>9504</v>
      </c>
      <c r="AE37" s="52">
        <v>0.2</v>
      </c>
      <c r="AF37" s="51">
        <f t="shared" si="18"/>
        <v>19008</v>
      </c>
      <c r="AG37" s="59">
        <v>0.4</v>
      </c>
      <c r="AH37" s="51">
        <f t="shared" si="19"/>
        <v>0</v>
      </c>
      <c r="AI37" s="51">
        <f t="shared" si="20"/>
        <v>19008</v>
      </c>
      <c r="AJ37" s="24"/>
    </row>
    <row r="38" s="3" customFormat="1" ht="28" customHeight="1" spans="1:36">
      <c r="A38" s="24">
        <v>32</v>
      </c>
      <c r="B38" s="24" t="s">
        <v>39</v>
      </c>
      <c r="C38" s="24" t="s">
        <v>40</v>
      </c>
      <c r="D38" s="27" t="s">
        <v>128</v>
      </c>
      <c r="E38" s="27" t="s">
        <v>129</v>
      </c>
      <c r="F38" s="26" t="s">
        <v>134</v>
      </c>
      <c r="G38" s="26" t="s">
        <v>134</v>
      </c>
      <c r="H38" s="27" t="s">
        <v>45</v>
      </c>
      <c r="I38" s="37" t="s">
        <v>143</v>
      </c>
      <c r="J38" s="26" t="s">
        <v>144</v>
      </c>
      <c r="K38" s="26" t="s">
        <v>144</v>
      </c>
      <c r="L38" s="26" t="s">
        <v>145</v>
      </c>
      <c r="M38" s="26" t="s">
        <v>145</v>
      </c>
      <c r="N38" s="38">
        <v>45770</v>
      </c>
      <c r="O38" s="39">
        <v>45774</v>
      </c>
      <c r="P38" s="39">
        <v>46138</v>
      </c>
      <c r="Q38" s="26">
        <v>305</v>
      </c>
      <c r="R38" s="49">
        <v>3000</v>
      </c>
      <c r="S38" s="50">
        <v>0.08</v>
      </c>
      <c r="T38" s="51">
        <v>240</v>
      </c>
      <c r="U38" s="51">
        <f t="shared" si="11"/>
        <v>73200</v>
      </c>
      <c r="V38" s="51">
        <f t="shared" si="12"/>
        <v>0</v>
      </c>
      <c r="W38" s="52">
        <v>0</v>
      </c>
      <c r="X38" s="51">
        <f t="shared" si="13"/>
        <v>29280</v>
      </c>
      <c r="Y38" s="59">
        <v>0.4</v>
      </c>
      <c r="Z38" s="51">
        <f t="shared" si="14"/>
        <v>14640</v>
      </c>
      <c r="AA38" s="52">
        <f t="shared" si="15"/>
        <v>0.2</v>
      </c>
      <c r="AB38" s="51">
        <f t="shared" si="16"/>
        <v>0</v>
      </c>
      <c r="AC38" s="52">
        <v>0</v>
      </c>
      <c r="AD38" s="51">
        <f t="shared" si="17"/>
        <v>14640</v>
      </c>
      <c r="AE38" s="52">
        <v>0.2</v>
      </c>
      <c r="AF38" s="51">
        <f t="shared" si="18"/>
        <v>29280</v>
      </c>
      <c r="AG38" s="59">
        <v>0.4</v>
      </c>
      <c r="AH38" s="51">
        <f t="shared" si="19"/>
        <v>0</v>
      </c>
      <c r="AI38" s="51">
        <f t="shared" si="20"/>
        <v>29280</v>
      </c>
      <c r="AJ38" s="24"/>
    </row>
    <row r="39" s="3" customFormat="1" ht="28" customHeight="1" spans="1:36">
      <c r="A39" s="24">
        <v>33</v>
      </c>
      <c r="B39" s="24" t="s">
        <v>39</v>
      </c>
      <c r="C39" s="24" t="s">
        <v>40</v>
      </c>
      <c r="D39" s="27" t="s">
        <v>128</v>
      </c>
      <c r="E39" s="27" t="s">
        <v>129</v>
      </c>
      <c r="F39" s="26" t="s">
        <v>146</v>
      </c>
      <c r="G39" s="26" t="s">
        <v>146</v>
      </c>
      <c r="H39" s="27" t="s">
        <v>45</v>
      </c>
      <c r="I39" s="37" t="s">
        <v>147</v>
      </c>
      <c r="J39" s="26" t="s">
        <v>148</v>
      </c>
      <c r="K39" s="26" t="s">
        <v>148</v>
      </c>
      <c r="L39" s="26" t="s">
        <v>149</v>
      </c>
      <c r="M39" s="26" t="s">
        <v>149</v>
      </c>
      <c r="N39" s="38">
        <v>45770</v>
      </c>
      <c r="O39" s="39">
        <v>45772</v>
      </c>
      <c r="P39" s="39">
        <v>46136</v>
      </c>
      <c r="Q39" s="26">
        <v>123</v>
      </c>
      <c r="R39" s="49">
        <v>3000</v>
      </c>
      <c r="S39" s="50">
        <v>0.08</v>
      </c>
      <c r="T39" s="51">
        <v>240</v>
      </c>
      <c r="U39" s="51">
        <f t="shared" si="11"/>
        <v>29520</v>
      </c>
      <c r="V39" s="51">
        <f t="shared" si="12"/>
        <v>0</v>
      </c>
      <c r="W39" s="52">
        <v>0</v>
      </c>
      <c r="X39" s="51">
        <f t="shared" si="13"/>
        <v>11808</v>
      </c>
      <c r="Y39" s="59">
        <v>0.4</v>
      </c>
      <c r="Z39" s="51">
        <f t="shared" si="14"/>
        <v>5904</v>
      </c>
      <c r="AA39" s="52">
        <f t="shared" si="15"/>
        <v>0.2</v>
      </c>
      <c r="AB39" s="51">
        <f t="shared" si="16"/>
        <v>0</v>
      </c>
      <c r="AC39" s="52">
        <v>0</v>
      </c>
      <c r="AD39" s="51">
        <f t="shared" si="17"/>
        <v>5904</v>
      </c>
      <c r="AE39" s="52">
        <v>0.2</v>
      </c>
      <c r="AF39" s="51">
        <f t="shared" si="18"/>
        <v>11808</v>
      </c>
      <c r="AG39" s="59">
        <v>0.4</v>
      </c>
      <c r="AH39" s="51">
        <f t="shared" si="19"/>
        <v>0</v>
      </c>
      <c r="AI39" s="51">
        <f t="shared" si="20"/>
        <v>11808</v>
      </c>
      <c r="AJ39" s="24"/>
    </row>
    <row r="40" s="3" customFormat="1" ht="28" customHeight="1" spans="1:36">
      <c r="A40" s="24">
        <v>34</v>
      </c>
      <c r="B40" s="24" t="s">
        <v>39</v>
      </c>
      <c r="C40" s="24" t="s">
        <v>40</v>
      </c>
      <c r="D40" s="27" t="s">
        <v>128</v>
      </c>
      <c r="E40" s="27" t="s">
        <v>129</v>
      </c>
      <c r="F40" s="26" t="s">
        <v>134</v>
      </c>
      <c r="G40" s="26" t="s">
        <v>134</v>
      </c>
      <c r="H40" s="27" t="s">
        <v>45</v>
      </c>
      <c r="I40" s="37" t="s">
        <v>150</v>
      </c>
      <c r="J40" s="26" t="s">
        <v>151</v>
      </c>
      <c r="K40" s="26" t="s">
        <v>151</v>
      </c>
      <c r="L40" s="26" t="s">
        <v>152</v>
      </c>
      <c r="M40" s="26" t="s">
        <v>152</v>
      </c>
      <c r="N40" s="38">
        <v>45770</v>
      </c>
      <c r="O40" s="39">
        <v>45772</v>
      </c>
      <c r="P40" s="39">
        <v>46136</v>
      </c>
      <c r="Q40" s="26">
        <v>116</v>
      </c>
      <c r="R40" s="49">
        <v>3000</v>
      </c>
      <c r="S40" s="50">
        <v>0.08</v>
      </c>
      <c r="T40" s="51">
        <v>240</v>
      </c>
      <c r="U40" s="51">
        <f t="shared" si="11"/>
        <v>27840</v>
      </c>
      <c r="V40" s="51">
        <f t="shared" si="12"/>
        <v>0</v>
      </c>
      <c r="W40" s="52">
        <v>0</v>
      </c>
      <c r="X40" s="51">
        <f t="shared" si="13"/>
        <v>11136</v>
      </c>
      <c r="Y40" s="59">
        <v>0.4</v>
      </c>
      <c r="Z40" s="51">
        <f t="shared" si="14"/>
        <v>5568</v>
      </c>
      <c r="AA40" s="52">
        <f t="shared" si="15"/>
        <v>0.2</v>
      </c>
      <c r="AB40" s="51">
        <f t="shared" si="16"/>
        <v>0</v>
      </c>
      <c r="AC40" s="52">
        <v>0</v>
      </c>
      <c r="AD40" s="51">
        <f t="shared" si="17"/>
        <v>5568</v>
      </c>
      <c r="AE40" s="52">
        <v>0.2</v>
      </c>
      <c r="AF40" s="51">
        <f t="shared" si="18"/>
        <v>11136</v>
      </c>
      <c r="AG40" s="59">
        <v>0.4</v>
      </c>
      <c r="AH40" s="51">
        <f t="shared" si="19"/>
        <v>0</v>
      </c>
      <c r="AI40" s="51">
        <f t="shared" si="20"/>
        <v>11136</v>
      </c>
      <c r="AJ40" s="24"/>
    </row>
    <row r="41" s="3" customFormat="1" ht="28" customHeight="1" spans="1:36">
      <c r="A41" s="24">
        <v>35</v>
      </c>
      <c r="B41" s="24" t="s">
        <v>39</v>
      </c>
      <c r="C41" s="24" t="s">
        <v>40</v>
      </c>
      <c r="D41" s="27" t="s">
        <v>128</v>
      </c>
      <c r="E41" s="27" t="s">
        <v>129</v>
      </c>
      <c r="F41" s="26" t="s">
        <v>153</v>
      </c>
      <c r="G41" s="26" t="s">
        <v>153</v>
      </c>
      <c r="H41" s="27" t="s">
        <v>45</v>
      </c>
      <c r="I41" s="37" t="s">
        <v>154</v>
      </c>
      <c r="J41" s="26" t="s">
        <v>155</v>
      </c>
      <c r="K41" s="26" t="s">
        <v>155</v>
      </c>
      <c r="L41" s="26" t="s">
        <v>156</v>
      </c>
      <c r="M41" s="26" t="s">
        <v>156</v>
      </c>
      <c r="N41" s="38">
        <v>45770</v>
      </c>
      <c r="O41" s="39">
        <v>45772</v>
      </c>
      <c r="P41" s="39">
        <v>46136</v>
      </c>
      <c r="Q41" s="26">
        <v>105</v>
      </c>
      <c r="R41" s="49">
        <v>3000</v>
      </c>
      <c r="S41" s="50">
        <v>0.08</v>
      </c>
      <c r="T41" s="51">
        <v>240</v>
      </c>
      <c r="U41" s="51">
        <f t="shared" si="11"/>
        <v>25200</v>
      </c>
      <c r="V41" s="51">
        <f t="shared" si="12"/>
        <v>0</v>
      </c>
      <c r="W41" s="52">
        <v>0</v>
      </c>
      <c r="X41" s="51">
        <f t="shared" si="13"/>
        <v>10080</v>
      </c>
      <c r="Y41" s="59">
        <v>0.4</v>
      </c>
      <c r="Z41" s="51">
        <f t="shared" si="14"/>
        <v>5040</v>
      </c>
      <c r="AA41" s="52">
        <f t="shared" si="15"/>
        <v>0.2</v>
      </c>
      <c r="AB41" s="51">
        <f t="shared" si="16"/>
        <v>0</v>
      </c>
      <c r="AC41" s="52">
        <v>0</v>
      </c>
      <c r="AD41" s="51">
        <f t="shared" si="17"/>
        <v>5040</v>
      </c>
      <c r="AE41" s="52">
        <v>0.2</v>
      </c>
      <c r="AF41" s="51">
        <f t="shared" si="18"/>
        <v>10080</v>
      </c>
      <c r="AG41" s="59">
        <v>0.4</v>
      </c>
      <c r="AH41" s="51">
        <f t="shared" si="19"/>
        <v>0</v>
      </c>
      <c r="AI41" s="51">
        <f t="shared" si="20"/>
        <v>10080</v>
      </c>
      <c r="AJ41" s="24"/>
    </row>
    <row r="42" s="3" customFormat="1" ht="28" customHeight="1" spans="1:36">
      <c r="A42" s="24">
        <v>36</v>
      </c>
      <c r="B42" s="24" t="s">
        <v>39</v>
      </c>
      <c r="C42" s="24" t="s">
        <v>40</v>
      </c>
      <c r="D42" s="27" t="s">
        <v>128</v>
      </c>
      <c r="E42" s="27" t="s">
        <v>129</v>
      </c>
      <c r="F42" s="26" t="s">
        <v>157</v>
      </c>
      <c r="G42" s="26" t="s">
        <v>157</v>
      </c>
      <c r="H42" s="27" t="s">
        <v>45</v>
      </c>
      <c r="I42" s="37" t="s">
        <v>158</v>
      </c>
      <c r="J42" s="26" t="s">
        <v>159</v>
      </c>
      <c r="K42" s="26" t="s">
        <v>159</v>
      </c>
      <c r="L42" s="26" t="s">
        <v>160</v>
      </c>
      <c r="M42" s="26" t="s">
        <v>160</v>
      </c>
      <c r="N42" s="38">
        <v>45790</v>
      </c>
      <c r="O42" s="39">
        <v>45794</v>
      </c>
      <c r="P42" s="39">
        <v>46158</v>
      </c>
      <c r="Q42" s="26">
        <v>132</v>
      </c>
      <c r="R42" s="49">
        <v>3000</v>
      </c>
      <c r="S42" s="50">
        <v>0.08</v>
      </c>
      <c r="T42" s="51">
        <v>240</v>
      </c>
      <c r="U42" s="51">
        <f t="shared" si="11"/>
        <v>31680</v>
      </c>
      <c r="V42" s="51">
        <f t="shared" si="12"/>
        <v>0</v>
      </c>
      <c r="W42" s="52">
        <v>0</v>
      </c>
      <c r="X42" s="51">
        <f t="shared" si="13"/>
        <v>12672</v>
      </c>
      <c r="Y42" s="59">
        <v>0.4</v>
      </c>
      <c r="Z42" s="51">
        <f t="shared" si="14"/>
        <v>6336</v>
      </c>
      <c r="AA42" s="52">
        <f t="shared" si="15"/>
        <v>0.2</v>
      </c>
      <c r="AB42" s="51">
        <f t="shared" si="16"/>
        <v>0</v>
      </c>
      <c r="AC42" s="52">
        <v>0</v>
      </c>
      <c r="AD42" s="51">
        <f t="shared" si="17"/>
        <v>6336</v>
      </c>
      <c r="AE42" s="52">
        <v>0.2</v>
      </c>
      <c r="AF42" s="51">
        <f t="shared" si="18"/>
        <v>12672</v>
      </c>
      <c r="AG42" s="59">
        <v>0.4</v>
      </c>
      <c r="AH42" s="51">
        <f t="shared" si="19"/>
        <v>0</v>
      </c>
      <c r="AI42" s="51">
        <f t="shared" si="20"/>
        <v>12672</v>
      </c>
      <c r="AJ42" s="24"/>
    </row>
    <row r="43" s="3" customFormat="1" ht="28" customHeight="1" spans="1:36">
      <c r="A43" s="24">
        <v>37</v>
      </c>
      <c r="B43" s="24" t="s">
        <v>39</v>
      </c>
      <c r="C43" s="24" t="s">
        <v>40</v>
      </c>
      <c r="D43" s="27" t="s">
        <v>128</v>
      </c>
      <c r="E43" s="27" t="s">
        <v>129</v>
      </c>
      <c r="F43" s="26" t="s">
        <v>134</v>
      </c>
      <c r="G43" s="26" t="s">
        <v>134</v>
      </c>
      <c r="H43" s="27" t="s">
        <v>45</v>
      </c>
      <c r="I43" s="37" t="s">
        <v>161</v>
      </c>
      <c r="J43" s="26" t="s">
        <v>162</v>
      </c>
      <c r="K43" s="26" t="s">
        <v>162</v>
      </c>
      <c r="L43" s="26" t="s">
        <v>57</v>
      </c>
      <c r="M43" s="26" t="s">
        <v>57</v>
      </c>
      <c r="N43" s="38">
        <v>45796</v>
      </c>
      <c r="O43" s="39">
        <v>45802</v>
      </c>
      <c r="P43" s="39">
        <v>46166</v>
      </c>
      <c r="Q43" s="26">
        <v>205</v>
      </c>
      <c r="R43" s="49">
        <v>3000</v>
      </c>
      <c r="S43" s="50">
        <v>0.08</v>
      </c>
      <c r="T43" s="51">
        <v>240</v>
      </c>
      <c r="U43" s="51">
        <f t="shared" si="11"/>
        <v>49200</v>
      </c>
      <c r="V43" s="51">
        <f t="shared" si="12"/>
        <v>0</v>
      </c>
      <c r="W43" s="52">
        <v>0</v>
      </c>
      <c r="X43" s="51">
        <f t="shared" si="13"/>
        <v>19680</v>
      </c>
      <c r="Y43" s="59">
        <v>0.4</v>
      </c>
      <c r="Z43" s="51">
        <f t="shared" si="14"/>
        <v>9840</v>
      </c>
      <c r="AA43" s="52">
        <f t="shared" si="15"/>
        <v>0.2</v>
      </c>
      <c r="AB43" s="51">
        <f t="shared" si="16"/>
        <v>0</v>
      </c>
      <c r="AC43" s="52">
        <v>0</v>
      </c>
      <c r="AD43" s="51">
        <f t="shared" si="17"/>
        <v>9840</v>
      </c>
      <c r="AE43" s="52">
        <v>0.2</v>
      </c>
      <c r="AF43" s="51">
        <f t="shared" si="18"/>
        <v>19680</v>
      </c>
      <c r="AG43" s="59">
        <v>0.4</v>
      </c>
      <c r="AH43" s="51">
        <f t="shared" si="19"/>
        <v>0</v>
      </c>
      <c r="AI43" s="51">
        <f t="shared" si="20"/>
        <v>19680</v>
      </c>
      <c r="AJ43" s="24"/>
    </row>
    <row r="44" s="3" customFormat="1" ht="28" customHeight="1" spans="1:36">
      <c r="A44" s="24">
        <v>38</v>
      </c>
      <c r="B44" s="24" t="s">
        <v>39</v>
      </c>
      <c r="C44" s="24" t="s">
        <v>40</v>
      </c>
      <c r="D44" s="27" t="s">
        <v>128</v>
      </c>
      <c r="E44" s="27" t="s">
        <v>129</v>
      </c>
      <c r="F44" s="26" t="s">
        <v>134</v>
      </c>
      <c r="G44" s="26" t="s">
        <v>134</v>
      </c>
      <c r="H44" s="27" t="s">
        <v>45</v>
      </c>
      <c r="I44" s="37" t="s">
        <v>163</v>
      </c>
      <c r="J44" s="26" t="s">
        <v>164</v>
      </c>
      <c r="K44" s="26" t="s">
        <v>164</v>
      </c>
      <c r="L44" s="26" t="s">
        <v>165</v>
      </c>
      <c r="M44" s="26" t="s">
        <v>165</v>
      </c>
      <c r="N44" s="38">
        <v>45796</v>
      </c>
      <c r="O44" s="39">
        <v>45801</v>
      </c>
      <c r="P44" s="39">
        <v>46165</v>
      </c>
      <c r="Q44" s="26">
        <v>1320</v>
      </c>
      <c r="R44" s="49">
        <v>3000</v>
      </c>
      <c r="S44" s="50">
        <v>0.08</v>
      </c>
      <c r="T44" s="51">
        <v>240</v>
      </c>
      <c r="U44" s="51">
        <f t="shared" si="11"/>
        <v>316800</v>
      </c>
      <c r="V44" s="51">
        <f t="shared" si="12"/>
        <v>0</v>
      </c>
      <c r="W44" s="52">
        <v>0</v>
      </c>
      <c r="X44" s="51">
        <f t="shared" si="13"/>
        <v>126720</v>
      </c>
      <c r="Y44" s="59">
        <v>0.4</v>
      </c>
      <c r="Z44" s="51">
        <f t="shared" si="14"/>
        <v>63360</v>
      </c>
      <c r="AA44" s="52">
        <f t="shared" si="15"/>
        <v>0.2</v>
      </c>
      <c r="AB44" s="51">
        <f t="shared" si="16"/>
        <v>0</v>
      </c>
      <c r="AC44" s="52">
        <v>0</v>
      </c>
      <c r="AD44" s="51">
        <f t="shared" si="17"/>
        <v>63360</v>
      </c>
      <c r="AE44" s="52">
        <v>0.2</v>
      </c>
      <c r="AF44" s="51">
        <f t="shared" si="18"/>
        <v>126720</v>
      </c>
      <c r="AG44" s="59">
        <v>0.4</v>
      </c>
      <c r="AH44" s="51">
        <f t="shared" si="19"/>
        <v>0</v>
      </c>
      <c r="AI44" s="51">
        <f t="shared" si="20"/>
        <v>126720</v>
      </c>
      <c r="AJ44" s="24"/>
    </row>
    <row r="45" s="3" customFormat="1" ht="28" customHeight="1" spans="1:36">
      <c r="A45" s="24">
        <v>39</v>
      </c>
      <c r="B45" s="24" t="s">
        <v>39</v>
      </c>
      <c r="C45" s="24" t="s">
        <v>40</v>
      </c>
      <c r="D45" s="27" t="s">
        <v>128</v>
      </c>
      <c r="E45" s="27" t="s">
        <v>129</v>
      </c>
      <c r="F45" s="26" t="s">
        <v>134</v>
      </c>
      <c r="G45" s="26" t="s">
        <v>134</v>
      </c>
      <c r="H45" s="27" t="s">
        <v>45</v>
      </c>
      <c r="I45" s="37" t="s">
        <v>166</v>
      </c>
      <c r="J45" s="26" t="s">
        <v>167</v>
      </c>
      <c r="K45" s="26" t="s">
        <v>167</v>
      </c>
      <c r="L45" s="26" t="s">
        <v>57</v>
      </c>
      <c r="M45" s="26" t="s">
        <v>57</v>
      </c>
      <c r="N45" s="38">
        <v>45796</v>
      </c>
      <c r="O45" s="39">
        <v>45817</v>
      </c>
      <c r="P45" s="39">
        <v>46181</v>
      </c>
      <c r="Q45" s="26">
        <v>200</v>
      </c>
      <c r="R45" s="49">
        <v>3000</v>
      </c>
      <c r="S45" s="50">
        <v>0.08</v>
      </c>
      <c r="T45" s="51">
        <v>240</v>
      </c>
      <c r="U45" s="51">
        <f t="shared" si="11"/>
        <v>48000</v>
      </c>
      <c r="V45" s="51">
        <f t="shared" si="12"/>
        <v>0</v>
      </c>
      <c r="W45" s="52">
        <v>0</v>
      </c>
      <c r="X45" s="51">
        <f t="shared" si="13"/>
        <v>19200</v>
      </c>
      <c r="Y45" s="59">
        <v>0.4</v>
      </c>
      <c r="Z45" s="51">
        <f t="shared" si="14"/>
        <v>9600</v>
      </c>
      <c r="AA45" s="52">
        <f t="shared" si="15"/>
        <v>0.2</v>
      </c>
      <c r="AB45" s="51">
        <f t="shared" si="16"/>
        <v>0</v>
      </c>
      <c r="AC45" s="52">
        <v>0</v>
      </c>
      <c r="AD45" s="51">
        <f t="shared" si="17"/>
        <v>9600</v>
      </c>
      <c r="AE45" s="52">
        <v>0.2</v>
      </c>
      <c r="AF45" s="51">
        <f t="shared" si="18"/>
        <v>19200</v>
      </c>
      <c r="AG45" s="59">
        <v>0.4</v>
      </c>
      <c r="AH45" s="51">
        <f t="shared" si="19"/>
        <v>0</v>
      </c>
      <c r="AI45" s="51">
        <f t="shared" si="20"/>
        <v>19200</v>
      </c>
      <c r="AJ45" s="24"/>
    </row>
    <row r="46" s="3" customFormat="1" ht="28" customHeight="1" spans="1:36">
      <c r="A46" s="24">
        <v>40</v>
      </c>
      <c r="B46" s="24" t="s">
        <v>39</v>
      </c>
      <c r="C46" s="24" t="s">
        <v>40</v>
      </c>
      <c r="D46" s="27" t="s">
        <v>128</v>
      </c>
      <c r="E46" s="27" t="s">
        <v>129</v>
      </c>
      <c r="F46" s="26" t="s">
        <v>134</v>
      </c>
      <c r="G46" s="26" t="s">
        <v>134</v>
      </c>
      <c r="H46" s="27" t="s">
        <v>45</v>
      </c>
      <c r="I46" s="37" t="s">
        <v>168</v>
      </c>
      <c r="J46" s="26" t="s">
        <v>169</v>
      </c>
      <c r="K46" s="26" t="s">
        <v>169</v>
      </c>
      <c r="L46" s="26" t="s">
        <v>57</v>
      </c>
      <c r="M46" s="26" t="s">
        <v>57</v>
      </c>
      <c r="N46" s="38">
        <v>45796</v>
      </c>
      <c r="O46" s="39">
        <v>45808</v>
      </c>
      <c r="P46" s="39">
        <v>46172</v>
      </c>
      <c r="Q46" s="26">
        <v>220</v>
      </c>
      <c r="R46" s="49">
        <v>3000</v>
      </c>
      <c r="S46" s="50">
        <v>0.08</v>
      </c>
      <c r="T46" s="51">
        <v>240</v>
      </c>
      <c r="U46" s="51">
        <f t="shared" si="11"/>
        <v>52800</v>
      </c>
      <c r="V46" s="51">
        <f t="shared" si="12"/>
        <v>0</v>
      </c>
      <c r="W46" s="52">
        <v>0</v>
      </c>
      <c r="X46" s="51">
        <f t="shared" si="13"/>
        <v>21120</v>
      </c>
      <c r="Y46" s="59">
        <v>0.4</v>
      </c>
      <c r="Z46" s="51">
        <f t="shared" si="14"/>
        <v>10560</v>
      </c>
      <c r="AA46" s="52">
        <f t="shared" si="15"/>
        <v>0.2</v>
      </c>
      <c r="AB46" s="51">
        <f t="shared" si="16"/>
        <v>0</v>
      </c>
      <c r="AC46" s="52">
        <v>0</v>
      </c>
      <c r="AD46" s="51">
        <f t="shared" si="17"/>
        <v>10560</v>
      </c>
      <c r="AE46" s="52">
        <v>0.2</v>
      </c>
      <c r="AF46" s="51">
        <f t="shared" si="18"/>
        <v>21120</v>
      </c>
      <c r="AG46" s="59">
        <v>0.4</v>
      </c>
      <c r="AH46" s="51">
        <f t="shared" si="19"/>
        <v>0</v>
      </c>
      <c r="AI46" s="51">
        <f t="shared" si="20"/>
        <v>21120</v>
      </c>
      <c r="AJ46" s="24"/>
    </row>
    <row r="47" s="3" customFormat="1" ht="28" customHeight="1" spans="1:36">
      <c r="A47" s="24">
        <v>41</v>
      </c>
      <c r="B47" s="24" t="s">
        <v>39</v>
      </c>
      <c r="C47" s="24" t="s">
        <v>40</v>
      </c>
      <c r="D47" s="27" t="s">
        <v>128</v>
      </c>
      <c r="E47" s="27" t="s">
        <v>129</v>
      </c>
      <c r="F47" s="26" t="s">
        <v>134</v>
      </c>
      <c r="G47" s="26" t="s">
        <v>134</v>
      </c>
      <c r="H47" s="27" t="s">
        <v>45</v>
      </c>
      <c r="I47" s="37" t="s">
        <v>170</v>
      </c>
      <c r="J47" s="26" t="s">
        <v>171</v>
      </c>
      <c r="K47" s="26" t="s">
        <v>171</v>
      </c>
      <c r="L47" s="26" t="s">
        <v>57</v>
      </c>
      <c r="M47" s="26" t="s">
        <v>57</v>
      </c>
      <c r="N47" s="38">
        <v>45796</v>
      </c>
      <c r="O47" s="39">
        <v>45808</v>
      </c>
      <c r="P47" s="39">
        <v>46172</v>
      </c>
      <c r="Q47" s="26">
        <v>170</v>
      </c>
      <c r="R47" s="49">
        <v>3000</v>
      </c>
      <c r="S47" s="50">
        <v>0.08</v>
      </c>
      <c r="T47" s="51">
        <v>240</v>
      </c>
      <c r="U47" s="51">
        <f t="shared" si="11"/>
        <v>40800</v>
      </c>
      <c r="V47" s="51">
        <f t="shared" si="12"/>
        <v>0</v>
      </c>
      <c r="W47" s="52">
        <v>0</v>
      </c>
      <c r="X47" s="51">
        <f t="shared" si="13"/>
        <v>16320</v>
      </c>
      <c r="Y47" s="59">
        <v>0.4</v>
      </c>
      <c r="Z47" s="51">
        <f t="shared" si="14"/>
        <v>8160</v>
      </c>
      <c r="AA47" s="52">
        <f t="shared" si="15"/>
        <v>0.2</v>
      </c>
      <c r="AB47" s="51">
        <f t="shared" si="16"/>
        <v>0</v>
      </c>
      <c r="AC47" s="52">
        <v>0</v>
      </c>
      <c r="AD47" s="51">
        <f t="shared" si="17"/>
        <v>8160</v>
      </c>
      <c r="AE47" s="52">
        <v>0.2</v>
      </c>
      <c r="AF47" s="51">
        <f t="shared" si="18"/>
        <v>16320</v>
      </c>
      <c r="AG47" s="59">
        <v>0.4</v>
      </c>
      <c r="AH47" s="51">
        <f t="shared" si="19"/>
        <v>0</v>
      </c>
      <c r="AI47" s="51">
        <f t="shared" si="20"/>
        <v>16320</v>
      </c>
      <c r="AJ47" s="24"/>
    </row>
    <row r="48" s="3" customFormat="1" ht="28" customHeight="1" spans="1:36">
      <c r="A48" s="24">
        <v>42</v>
      </c>
      <c r="B48" s="24" t="s">
        <v>39</v>
      </c>
      <c r="C48" s="24" t="s">
        <v>40</v>
      </c>
      <c r="D48" s="27" t="s">
        <v>128</v>
      </c>
      <c r="E48" s="27" t="s">
        <v>129</v>
      </c>
      <c r="F48" s="26" t="s">
        <v>134</v>
      </c>
      <c r="G48" s="26" t="s">
        <v>134</v>
      </c>
      <c r="H48" s="27" t="s">
        <v>45</v>
      </c>
      <c r="I48" s="37" t="s">
        <v>172</v>
      </c>
      <c r="J48" s="26" t="s">
        <v>173</v>
      </c>
      <c r="K48" s="26" t="s">
        <v>173</v>
      </c>
      <c r="L48" s="26" t="s">
        <v>174</v>
      </c>
      <c r="M48" s="26" t="s">
        <v>174</v>
      </c>
      <c r="N48" s="38">
        <v>45799</v>
      </c>
      <c r="O48" s="39">
        <v>45808</v>
      </c>
      <c r="P48" s="39">
        <v>46172</v>
      </c>
      <c r="Q48" s="26">
        <v>245</v>
      </c>
      <c r="R48" s="49">
        <v>3000</v>
      </c>
      <c r="S48" s="50">
        <v>0.08</v>
      </c>
      <c r="T48" s="51">
        <v>240</v>
      </c>
      <c r="U48" s="51">
        <f t="shared" si="11"/>
        <v>58800</v>
      </c>
      <c r="V48" s="51">
        <f t="shared" si="12"/>
        <v>0</v>
      </c>
      <c r="W48" s="52">
        <v>0</v>
      </c>
      <c r="X48" s="51">
        <f t="shared" si="13"/>
        <v>23520</v>
      </c>
      <c r="Y48" s="59">
        <v>0.4</v>
      </c>
      <c r="Z48" s="51">
        <f t="shared" si="14"/>
        <v>11760</v>
      </c>
      <c r="AA48" s="52">
        <f t="shared" si="15"/>
        <v>0.2</v>
      </c>
      <c r="AB48" s="51">
        <f t="shared" si="16"/>
        <v>0</v>
      </c>
      <c r="AC48" s="52">
        <v>0</v>
      </c>
      <c r="AD48" s="51">
        <f t="shared" si="17"/>
        <v>11760</v>
      </c>
      <c r="AE48" s="52">
        <v>0.2</v>
      </c>
      <c r="AF48" s="51">
        <f t="shared" si="18"/>
        <v>23520</v>
      </c>
      <c r="AG48" s="59">
        <v>0.4</v>
      </c>
      <c r="AH48" s="51">
        <f t="shared" si="19"/>
        <v>0</v>
      </c>
      <c r="AI48" s="51">
        <f t="shared" si="20"/>
        <v>23520</v>
      </c>
      <c r="AJ48" s="24"/>
    </row>
    <row r="49" s="3" customFormat="1" ht="28" customHeight="1" spans="1:36">
      <c r="A49" s="24">
        <v>43</v>
      </c>
      <c r="B49" s="24" t="s">
        <v>39</v>
      </c>
      <c r="C49" s="24" t="s">
        <v>40</v>
      </c>
      <c r="D49" s="27" t="s">
        <v>128</v>
      </c>
      <c r="E49" s="27" t="s">
        <v>129</v>
      </c>
      <c r="F49" s="26" t="s">
        <v>175</v>
      </c>
      <c r="G49" s="26" t="s">
        <v>175</v>
      </c>
      <c r="H49" s="27" t="s">
        <v>45</v>
      </c>
      <c r="I49" s="37" t="s">
        <v>176</v>
      </c>
      <c r="J49" s="26" t="s">
        <v>177</v>
      </c>
      <c r="K49" s="26" t="s">
        <v>177</v>
      </c>
      <c r="L49" s="26" t="s">
        <v>178</v>
      </c>
      <c r="M49" s="26" t="s">
        <v>178</v>
      </c>
      <c r="N49" s="38">
        <v>45798</v>
      </c>
      <c r="O49" s="39">
        <v>45808</v>
      </c>
      <c r="P49" s="39">
        <v>46172</v>
      </c>
      <c r="Q49" s="26">
        <v>496</v>
      </c>
      <c r="R49" s="49">
        <v>3000</v>
      </c>
      <c r="S49" s="50">
        <v>0.08</v>
      </c>
      <c r="T49" s="51">
        <v>240</v>
      </c>
      <c r="U49" s="51">
        <f t="shared" si="11"/>
        <v>119040</v>
      </c>
      <c r="V49" s="51">
        <f t="shared" si="12"/>
        <v>0</v>
      </c>
      <c r="W49" s="52">
        <v>0</v>
      </c>
      <c r="X49" s="51">
        <f t="shared" si="13"/>
        <v>47616</v>
      </c>
      <c r="Y49" s="59">
        <v>0.4</v>
      </c>
      <c r="Z49" s="51">
        <f t="shared" si="14"/>
        <v>23808</v>
      </c>
      <c r="AA49" s="52">
        <f t="shared" si="15"/>
        <v>0.2</v>
      </c>
      <c r="AB49" s="51">
        <f t="shared" si="16"/>
        <v>0</v>
      </c>
      <c r="AC49" s="52">
        <v>0</v>
      </c>
      <c r="AD49" s="51">
        <f t="shared" si="17"/>
        <v>23808</v>
      </c>
      <c r="AE49" s="52">
        <v>0.2</v>
      </c>
      <c r="AF49" s="51">
        <f t="shared" si="18"/>
        <v>47616</v>
      </c>
      <c r="AG49" s="59">
        <v>0.4</v>
      </c>
      <c r="AH49" s="51">
        <f t="shared" si="19"/>
        <v>0</v>
      </c>
      <c r="AI49" s="51">
        <f t="shared" si="20"/>
        <v>47616</v>
      </c>
      <c r="AJ49" s="24"/>
    </row>
    <row r="50" s="3" customFormat="1" ht="28" customHeight="1" spans="1:36">
      <c r="A50" s="24">
        <v>44</v>
      </c>
      <c r="B50" s="24" t="s">
        <v>39</v>
      </c>
      <c r="C50" s="24" t="s">
        <v>40</v>
      </c>
      <c r="D50" s="27" t="s">
        <v>128</v>
      </c>
      <c r="E50" s="27" t="s">
        <v>129</v>
      </c>
      <c r="F50" s="26" t="s">
        <v>134</v>
      </c>
      <c r="G50" s="26" t="s">
        <v>134</v>
      </c>
      <c r="H50" s="27" t="s">
        <v>45</v>
      </c>
      <c r="I50" s="37" t="s">
        <v>179</v>
      </c>
      <c r="J50" s="26" t="s">
        <v>180</v>
      </c>
      <c r="K50" s="26" t="s">
        <v>180</v>
      </c>
      <c r="L50" s="26" t="s">
        <v>95</v>
      </c>
      <c r="M50" s="26" t="s">
        <v>95</v>
      </c>
      <c r="N50" s="38">
        <v>45803</v>
      </c>
      <c r="O50" s="39">
        <v>45805</v>
      </c>
      <c r="P50" s="39">
        <v>46169</v>
      </c>
      <c r="Q50" s="26">
        <v>161</v>
      </c>
      <c r="R50" s="49">
        <v>3000</v>
      </c>
      <c r="S50" s="50">
        <v>0.08</v>
      </c>
      <c r="T50" s="51">
        <v>240</v>
      </c>
      <c r="U50" s="51">
        <f t="shared" si="11"/>
        <v>38640</v>
      </c>
      <c r="V50" s="51">
        <f t="shared" si="12"/>
        <v>0</v>
      </c>
      <c r="W50" s="52">
        <v>0</v>
      </c>
      <c r="X50" s="51">
        <f t="shared" si="13"/>
        <v>15456</v>
      </c>
      <c r="Y50" s="59">
        <v>0.4</v>
      </c>
      <c r="Z50" s="51">
        <f t="shared" si="14"/>
        <v>7728</v>
      </c>
      <c r="AA50" s="52">
        <f t="shared" si="15"/>
        <v>0.2</v>
      </c>
      <c r="AB50" s="51">
        <f t="shared" si="16"/>
        <v>0</v>
      </c>
      <c r="AC50" s="52">
        <v>0</v>
      </c>
      <c r="AD50" s="51">
        <f t="shared" si="17"/>
        <v>7728</v>
      </c>
      <c r="AE50" s="52">
        <v>0.2</v>
      </c>
      <c r="AF50" s="51">
        <f t="shared" si="18"/>
        <v>15456</v>
      </c>
      <c r="AG50" s="59">
        <v>0.4</v>
      </c>
      <c r="AH50" s="51">
        <f t="shared" si="19"/>
        <v>0</v>
      </c>
      <c r="AI50" s="51">
        <f t="shared" si="20"/>
        <v>15456</v>
      </c>
      <c r="AJ50" s="24"/>
    </row>
    <row r="51" s="3" customFormat="1" ht="28" customHeight="1" spans="1:36">
      <c r="A51" s="24">
        <v>45</v>
      </c>
      <c r="B51" s="24" t="s">
        <v>39</v>
      </c>
      <c r="C51" s="24" t="s">
        <v>40</v>
      </c>
      <c r="D51" s="27" t="s">
        <v>128</v>
      </c>
      <c r="E51" s="27" t="s">
        <v>129</v>
      </c>
      <c r="F51" s="26" t="s">
        <v>181</v>
      </c>
      <c r="G51" s="26" t="s">
        <v>181</v>
      </c>
      <c r="H51" s="27" t="s">
        <v>45</v>
      </c>
      <c r="I51" s="37" t="s">
        <v>182</v>
      </c>
      <c r="J51" s="26" t="s">
        <v>183</v>
      </c>
      <c r="K51" s="26" t="s">
        <v>183</v>
      </c>
      <c r="L51" s="26" t="s">
        <v>184</v>
      </c>
      <c r="M51" s="26" t="s">
        <v>184</v>
      </c>
      <c r="N51" s="38">
        <v>45803</v>
      </c>
      <c r="O51" s="39">
        <v>45807</v>
      </c>
      <c r="P51" s="39">
        <v>46171</v>
      </c>
      <c r="Q51" s="26">
        <v>92</v>
      </c>
      <c r="R51" s="49">
        <v>3000</v>
      </c>
      <c r="S51" s="50">
        <v>0.08</v>
      </c>
      <c r="T51" s="51">
        <v>240</v>
      </c>
      <c r="U51" s="51">
        <f t="shared" si="11"/>
        <v>22080</v>
      </c>
      <c r="V51" s="51">
        <f t="shared" si="12"/>
        <v>0</v>
      </c>
      <c r="W51" s="52">
        <v>0</v>
      </c>
      <c r="X51" s="51">
        <f t="shared" si="13"/>
        <v>8832</v>
      </c>
      <c r="Y51" s="59">
        <v>0.4</v>
      </c>
      <c r="Z51" s="51">
        <f t="shared" si="14"/>
        <v>4416</v>
      </c>
      <c r="AA51" s="52">
        <f t="shared" si="15"/>
        <v>0.2</v>
      </c>
      <c r="AB51" s="51">
        <f t="shared" si="16"/>
        <v>0</v>
      </c>
      <c r="AC51" s="52">
        <v>0</v>
      </c>
      <c r="AD51" s="51">
        <f t="shared" si="17"/>
        <v>4416</v>
      </c>
      <c r="AE51" s="52">
        <v>0.2</v>
      </c>
      <c r="AF51" s="51">
        <f t="shared" si="18"/>
        <v>8832</v>
      </c>
      <c r="AG51" s="59">
        <v>0.4</v>
      </c>
      <c r="AH51" s="51">
        <f t="shared" si="19"/>
        <v>0</v>
      </c>
      <c r="AI51" s="51">
        <f t="shared" si="20"/>
        <v>8832</v>
      </c>
      <c r="AJ51" s="24"/>
    </row>
    <row r="52" s="3" customFormat="1" ht="28" customHeight="1" spans="1:36">
      <c r="A52" s="24">
        <v>46</v>
      </c>
      <c r="B52" s="24" t="s">
        <v>39</v>
      </c>
      <c r="C52" s="24" t="s">
        <v>40</v>
      </c>
      <c r="D52" s="27" t="s">
        <v>128</v>
      </c>
      <c r="E52" s="27" t="s">
        <v>129</v>
      </c>
      <c r="F52" s="26" t="s">
        <v>134</v>
      </c>
      <c r="G52" s="26" t="s">
        <v>134</v>
      </c>
      <c r="H52" s="27" t="s">
        <v>45</v>
      </c>
      <c r="I52" s="37" t="s">
        <v>185</v>
      </c>
      <c r="J52" s="26" t="s">
        <v>186</v>
      </c>
      <c r="K52" s="26" t="s">
        <v>186</v>
      </c>
      <c r="L52" s="26" t="s">
        <v>187</v>
      </c>
      <c r="M52" s="26" t="s">
        <v>187</v>
      </c>
      <c r="N52" s="38">
        <v>45821</v>
      </c>
      <c r="O52" s="39">
        <v>45833</v>
      </c>
      <c r="P52" s="39">
        <v>46197</v>
      </c>
      <c r="Q52" s="26">
        <v>1750</v>
      </c>
      <c r="R52" s="49">
        <v>3000</v>
      </c>
      <c r="S52" s="50">
        <v>0.08</v>
      </c>
      <c r="T52" s="51">
        <v>240</v>
      </c>
      <c r="U52" s="51">
        <f t="shared" si="11"/>
        <v>420000</v>
      </c>
      <c r="V52" s="51">
        <f t="shared" si="12"/>
        <v>0</v>
      </c>
      <c r="W52" s="52">
        <v>0</v>
      </c>
      <c r="X52" s="51">
        <f t="shared" si="13"/>
        <v>168000</v>
      </c>
      <c r="Y52" s="59">
        <v>0.4</v>
      </c>
      <c r="Z52" s="51">
        <f t="shared" si="14"/>
        <v>84000</v>
      </c>
      <c r="AA52" s="52">
        <f t="shared" si="15"/>
        <v>0.2</v>
      </c>
      <c r="AB52" s="51">
        <f t="shared" si="16"/>
        <v>0</v>
      </c>
      <c r="AC52" s="52">
        <v>0</v>
      </c>
      <c r="AD52" s="51">
        <f t="shared" si="17"/>
        <v>84000</v>
      </c>
      <c r="AE52" s="52">
        <v>0.2</v>
      </c>
      <c r="AF52" s="51">
        <f t="shared" si="18"/>
        <v>168000</v>
      </c>
      <c r="AG52" s="59">
        <v>0.4</v>
      </c>
      <c r="AH52" s="51">
        <f t="shared" si="19"/>
        <v>0</v>
      </c>
      <c r="AI52" s="51">
        <f t="shared" si="20"/>
        <v>168000</v>
      </c>
      <c r="AJ52" s="24"/>
    </row>
    <row r="53" s="3" customFormat="1" ht="28" customHeight="1" spans="1:36">
      <c r="A53" s="24">
        <v>47</v>
      </c>
      <c r="B53" s="24" t="s">
        <v>39</v>
      </c>
      <c r="C53" s="24" t="s">
        <v>40</v>
      </c>
      <c r="D53" s="27" t="s">
        <v>128</v>
      </c>
      <c r="E53" s="27" t="s">
        <v>129</v>
      </c>
      <c r="F53" s="26" t="s">
        <v>146</v>
      </c>
      <c r="G53" s="26" t="s">
        <v>146</v>
      </c>
      <c r="H53" s="27" t="s">
        <v>45</v>
      </c>
      <c r="I53" s="37" t="s">
        <v>188</v>
      </c>
      <c r="J53" s="26" t="s">
        <v>189</v>
      </c>
      <c r="K53" s="26" t="s">
        <v>189</v>
      </c>
      <c r="L53" s="26" t="s">
        <v>190</v>
      </c>
      <c r="M53" s="26" t="s">
        <v>190</v>
      </c>
      <c r="N53" s="38">
        <v>45832</v>
      </c>
      <c r="O53" s="39">
        <v>45837</v>
      </c>
      <c r="P53" s="39">
        <v>46201</v>
      </c>
      <c r="Q53" s="26">
        <v>12360</v>
      </c>
      <c r="R53" s="49">
        <v>3000</v>
      </c>
      <c r="S53" s="50">
        <v>0.08</v>
      </c>
      <c r="T53" s="51">
        <v>240</v>
      </c>
      <c r="U53" s="51">
        <f t="shared" si="11"/>
        <v>2966400</v>
      </c>
      <c r="V53" s="51">
        <f t="shared" si="12"/>
        <v>0</v>
      </c>
      <c r="W53" s="52">
        <v>0</v>
      </c>
      <c r="X53" s="51">
        <f t="shared" si="13"/>
        <v>1186560</v>
      </c>
      <c r="Y53" s="59">
        <v>0.4</v>
      </c>
      <c r="Z53" s="51">
        <f t="shared" si="14"/>
        <v>593280</v>
      </c>
      <c r="AA53" s="52">
        <f t="shared" si="15"/>
        <v>0.2</v>
      </c>
      <c r="AB53" s="51">
        <f t="shared" si="16"/>
        <v>0</v>
      </c>
      <c r="AC53" s="52">
        <v>0</v>
      </c>
      <c r="AD53" s="51">
        <f t="shared" si="17"/>
        <v>593280</v>
      </c>
      <c r="AE53" s="52">
        <v>0.2</v>
      </c>
      <c r="AF53" s="51">
        <f t="shared" si="18"/>
        <v>1186560</v>
      </c>
      <c r="AG53" s="59">
        <v>0.4</v>
      </c>
      <c r="AH53" s="51">
        <f t="shared" si="19"/>
        <v>0</v>
      </c>
      <c r="AI53" s="51">
        <f t="shared" si="20"/>
        <v>1186560</v>
      </c>
      <c r="AJ53" s="24"/>
    </row>
    <row r="54" s="3" customFormat="1" ht="28" customHeight="1" spans="1:36">
      <c r="A54" s="24">
        <v>48</v>
      </c>
      <c r="B54" s="24" t="s">
        <v>39</v>
      </c>
      <c r="C54" s="24" t="s">
        <v>40</v>
      </c>
      <c r="D54" s="27" t="s">
        <v>128</v>
      </c>
      <c r="E54" s="27" t="s">
        <v>129</v>
      </c>
      <c r="F54" s="26" t="s">
        <v>134</v>
      </c>
      <c r="G54" s="26" t="s">
        <v>134</v>
      </c>
      <c r="H54" s="27" t="s">
        <v>45</v>
      </c>
      <c r="I54" s="37" t="s">
        <v>191</v>
      </c>
      <c r="J54" s="26" t="s">
        <v>192</v>
      </c>
      <c r="K54" s="26" t="s">
        <v>192</v>
      </c>
      <c r="L54" s="26" t="s">
        <v>77</v>
      </c>
      <c r="M54" s="26" t="s">
        <v>77</v>
      </c>
      <c r="N54" s="38">
        <v>45824</v>
      </c>
      <c r="O54" s="39">
        <v>45838</v>
      </c>
      <c r="P54" s="39">
        <v>46202</v>
      </c>
      <c r="Q54" s="26">
        <v>250</v>
      </c>
      <c r="R54" s="49">
        <v>3000</v>
      </c>
      <c r="S54" s="50">
        <v>0.08</v>
      </c>
      <c r="T54" s="51">
        <v>240</v>
      </c>
      <c r="U54" s="51">
        <f t="shared" si="11"/>
        <v>60000</v>
      </c>
      <c r="V54" s="51">
        <f t="shared" si="12"/>
        <v>0</v>
      </c>
      <c r="W54" s="52">
        <v>0</v>
      </c>
      <c r="X54" s="51">
        <f t="shared" si="13"/>
        <v>24000</v>
      </c>
      <c r="Y54" s="59">
        <v>0.4</v>
      </c>
      <c r="Z54" s="51">
        <f t="shared" si="14"/>
        <v>12000</v>
      </c>
      <c r="AA54" s="52">
        <f t="shared" si="15"/>
        <v>0.2</v>
      </c>
      <c r="AB54" s="51">
        <f t="shared" si="16"/>
        <v>0</v>
      </c>
      <c r="AC54" s="52">
        <v>0</v>
      </c>
      <c r="AD54" s="51">
        <f t="shared" si="17"/>
        <v>12000</v>
      </c>
      <c r="AE54" s="52">
        <v>0.2</v>
      </c>
      <c r="AF54" s="51">
        <f t="shared" si="18"/>
        <v>24000</v>
      </c>
      <c r="AG54" s="59">
        <v>0.4</v>
      </c>
      <c r="AH54" s="51">
        <f t="shared" si="19"/>
        <v>0</v>
      </c>
      <c r="AI54" s="51">
        <f t="shared" si="20"/>
        <v>24000</v>
      </c>
      <c r="AJ54" s="24"/>
    </row>
    <row r="55" s="3" customFormat="1" ht="28" customHeight="1" spans="1:36">
      <c r="A55" s="24">
        <v>49</v>
      </c>
      <c r="B55" s="24" t="s">
        <v>39</v>
      </c>
      <c r="C55" s="24" t="s">
        <v>40</v>
      </c>
      <c r="D55" s="27" t="s">
        <v>128</v>
      </c>
      <c r="E55" s="27" t="s">
        <v>193</v>
      </c>
      <c r="F55" s="26" t="s">
        <v>194</v>
      </c>
      <c r="G55" s="26" t="s">
        <v>194</v>
      </c>
      <c r="H55" s="27" t="s">
        <v>45</v>
      </c>
      <c r="I55" s="37" t="s">
        <v>195</v>
      </c>
      <c r="J55" s="26" t="s">
        <v>196</v>
      </c>
      <c r="K55" s="26" t="s">
        <v>196</v>
      </c>
      <c r="L55" s="26" t="s">
        <v>197</v>
      </c>
      <c r="M55" s="26" t="s">
        <v>197</v>
      </c>
      <c r="N55" s="38">
        <v>45770</v>
      </c>
      <c r="O55" s="39">
        <v>45775</v>
      </c>
      <c r="P55" s="39">
        <v>46139</v>
      </c>
      <c r="Q55" s="26">
        <v>685</v>
      </c>
      <c r="R55" s="49">
        <v>5000</v>
      </c>
      <c r="S55" s="50">
        <v>0.03</v>
      </c>
      <c r="T55" s="51">
        <v>150</v>
      </c>
      <c r="U55" s="51">
        <f t="shared" si="11"/>
        <v>102750</v>
      </c>
      <c r="V55" s="51">
        <f t="shared" si="12"/>
        <v>0</v>
      </c>
      <c r="W55" s="52">
        <v>0</v>
      </c>
      <c r="X55" s="51">
        <f t="shared" si="13"/>
        <v>41100</v>
      </c>
      <c r="Y55" s="59">
        <v>0.4</v>
      </c>
      <c r="Z55" s="51">
        <f t="shared" si="14"/>
        <v>20550</v>
      </c>
      <c r="AA55" s="52">
        <f t="shared" si="15"/>
        <v>0.2</v>
      </c>
      <c r="AB55" s="51">
        <f t="shared" si="16"/>
        <v>0</v>
      </c>
      <c r="AC55" s="52">
        <v>0</v>
      </c>
      <c r="AD55" s="51">
        <f t="shared" si="17"/>
        <v>20550</v>
      </c>
      <c r="AE55" s="52">
        <v>0.2</v>
      </c>
      <c r="AF55" s="51">
        <f t="shared" si="18"/>
        <v>41100</v>
      </c>
      <c r="AG55" s="59">
        <v>0.4</v>
      </c>
      <c r="AH55" s="51">
        <f t="shared" si="19"/>
        <v>0</v>
      </c>
      <c r="AI55" s="51">
        <f t="shared" si="20"/>
        <v>41100</v>
      </c>
      <c r="AJ55" s="24"/>
    </row>
    <row r="56" s="3" customFormat="1" ht="28" customHeight="1" spans="1:36">
      <c r="A56" s="24">
        <v>50</v>
      </c>
      <c r="B56" s="24" t="s">
        <v>39</v>
      </c>
      <c r="C56" s="24" t="s">
        <v>40</v>
      </c>
      <c r="D56" s="27" t="s">
        <v>128</v>
      </c>
      <c r="E56" s="27" t="s">
        <v>193</v>
      </c>
      <c r="F56" s="26" t="s">
        <v>194</v>
      </c>
      <c r="G56" s="26" t="s">
        <v>194</v>
      </c>
      <c r="H56" s="27" t="s">
        <v>45</v>
      </c>
      <c r="I56" s="37" t="s">
        <v>198</v>
      </c>
      <c r="J56" s="26" t="s">
        <v>199</v>
      </c>
      <c r="K56" s="26" t="s">
        <v>199</v>
      </c>
      <c r="L56" s="26" t="s">
        <v>200</v>
      </c>
      <c r="M56" s="26" t="s">
        <v>200</v>
      </c>
      <c r="N56" s="38">
        <v>45771</v>
      </c>
      <c r="O56" s="39">
        <v>45775</v>
      </c>
      <c r="P56" s="39">
        <v>46139</v>
      </c>
      <c r="Q56" s="26">
        <v>285</v>
      </c>
      <c r="R56" s="49">
        <v>5000</v>
      </c>
      <c r="S56" s="50">
        <v>0.03</v>
      </c>
      <c r="T56" s="51">
        <v>150</v>
      </c>
      <c r="U56" s="51">
        <f t="shared" si="11"/>
        <v>42750</v>
      </c>
      <c r="V56" s="51">
        <f t="shared" si="12"/>
        <v>0</v>
      </c>
      <c r="W56" s="52">
        <v>0</v>
      </c>
      <c r="X56" s="51">
        <f t="shared" si="13"/>
        <v>17100</v>
      </c>
      <c r="Y56" s="59">
        <v>0.4</v>
      </c>
      <c r="Z56" s="51">
        <f t="shared" si="14"/>
        <v>8550</v>
      </c>
      <c r="AA56" s="52">
        <f t="shared" si="15"/>
        <v>0.2</v>
      </c>
      <c r="AB56" s="51">
        <f t="shared" si="16"/>
        <v>0</v>
      </c>
      <c r="AC56" s="52">
        <v>0</v>
      </c>
      <c r="AD56" s="51">
        <f t="shared" si="17"/>
        <v>8550</v>
      </c>
      <c r="AE56" s="52">
        <v>0.2</v>
      </c>
      <c r="AF56" s="51">
        <f t="shared" si="18"/>
        <v>17100</v>
      </c>
      <c r="AG56" s="59">
        <v>0.4</v>
      </c>
      <c r="AH56" s="51">
        <f t="shared" si="19"/>
        <v>0</v>
      </c>
      <c r="AI56" s="51">
        <f t="shared" si="20"/>
        <v>17100</v>
      </c>
      <c r="AJ56" s="24"/>
    </row>
    <row r="57" s="3" customFormat="1" ht="28" customHeight="1" spans="1:36">
      <c r="A57" s="24">
        <v>51</v>
      </c>
      <c r="B57" s="24" t="s">
        <v>39</v>
      </c>
      <c r="C57" s="24" t="s">
        <v>40</v>
      </c>
      <c r="D57" s="27" t="s">
        <v>128</v>
      </c>
      <c r="E57" s="27" t="s">
        <v>193</v>
      </c>
      <c r="F57" s="26" t="s">
        <v>194</v>
      </c>
      <c r="G57" s="26" t="s">
        <v>194</v>
      </c>
      <c r="H57" s="27" t="s">
        <v>45</v>
      </c>
      <c r="I57" s="37" t="s">
        <v>201</v>
      </c>
      <c r="J57" s="26" t="s">
        <v>164</v>
      </c>
      <c r="K57" s="26" t="s">
        <v>164</v>
      </c>
      <c r="L57" s="26" t="s">
        <v>202</v>
      </c>
      <c r="M57" s="26" t="s">
        <v>202</v>
      </c>
      <c r="N57" s="38">
        <v>45796</v>
      </c>
      <c r="O57" s="39">
        <v>45801</v>
      </c>
      <c r="P57" s="39">
        <v>46165</v>
      </c>
      <c r="Q57" s="26">
        <v>800</v>
      </c>
      <c r="R57" s="49">
        <v>5000</v>
      </c>
      <c r="S57" s="50">
        <v>0.03</v>
      </c>
      <c r="T57" s="51">
        <v>150</v>
      </c>
      <c r="U57" s="51">
        <f t="shared" si="11"/>
        <v>120000</v>
      </c>
      <c r="V57" s="51">
        <f t="shared" si="12"/>
        <v>0</v>
      </c>
      <c r="W57" s="52">
        <v>0</v>
      </c>
      <c r="X57" s="51">
        <f t="shared" si="13"/>
        <v>48000</v>
      </c>
      <c r="Y57" s="59">
        <v>0.4</v>
      </c>
      <c r="Z57" s="51">
        <f t="shared" si="14"/>
        <v>24000</v>
      </c>
      <c r="AA57" s="52">
        <f t="shared" si="15"/>
        <v>0.2</v>
      </c>
      <c r="AB57" s="51">
        <f t="shared" si="16"/>
        <v>0</v>
      </c>
      <c r="AC57" s="52">
        <v>0</v>
      </c>
      <c r="AD57" s="51">
        <f t="shared" si="17"/>
        <v>24000</v>
      </c>
      <c r="AE57" s="52">
        <v>0.2</v>
      </c>
      <c r="AF57" s="51">
        <f t="shared" si="18"/>
        <v>48000</v>
      </c>
      <c r="AG57" s="59">
        <v>0.4</v>
      </c>
      <c r="AH57" s="51">
        <f t="shared" si="19"/>
        <v>0</v>
      </c>
      <c r="AI57" s="51">
        <f t="shared" si="20"/>
        <v>48000</v>
      </c>
      <c r="AJ57" s="24"/>
    </row>
    <row r="58" s="3" customFormat="1" ht="28" customHeight="1" spans="1:36">
      <c r="A58" s="24">
        <v>52</v>
      </c>
      <c r="B58" s="24" t="s">
        <v>39</v>
      </c>
      <c r="C58" s="24" t="s">
        <v>40</v>
      </c>
      <c r="D58" s="27" t="s">
        <v>128</v>
      </c>
      <c r="E58" s="27" t="s">
        <v>203</v>
      </c>
      <c r="F58" s="26" t="s">
        <v>204</v>
      </c>
      <c r="G58" s="26" t="s">
        <v>205</v>
      </c>
      <c r="H58" s="27" t="s">
        <v>45</v>
      </c>
      <c r="I58" s="37" t="s">
        <v>206</v>
      </c>
      <c r="J58" s="26" t="s">
        <v>109</v>
      </c>
      <c r="K58" s="26" t="s">
        <v>109</v>
      </c>
      <c r="L58" s="26" t="s">
        <v>207</v>
      </c>
      <c r="M58" s="26" t="s">
        <v>207</v>
      </c>
      <c r="N58" s="38">
        <v>45748</v>
      </c>
      <c r="O58" s="39">
        <v>45751</v>
      </c>
      <c r="P58" s="39">
        <v>46115</v>
      </c>
      <c r="Q58" s="26">
        <v>160</v>
      </c>
      <c r="R58" s="49">
        <v>2000</v>
      </c>
      <c r="S58" s="50">
        <v>0.08</v>
      </c>
      <c r="T58" s="51">
        <v>160</v>
      </c>
      <c r="U58" s="51">
        <f t="shared" si="11"/>
        <v>25600</v>
      </c>
      <c r="V58" s="51">
        <f t="shared" si="12"/>
        <v>0</v>
      </c>
      <c r="W58" s="52">
        <v>0</v>
      </c>
      <c r="X58" s="51">
        <f t="shared" si="13"/>
        <v>10240</v>
      </c>
      <c r="Y58" s="59">
        <v>0.4</v>
      </c>
      <c r="Z58" s="51">
        <f t="shared" si="14"/>
        <v>5120</v>
      </c>
      <c r="AA58" s="52">
        <f t="shared" si="15"/>
        <v>0.2</v>
      </c>
      <c r="AB58" s="51">
        <f t="shared" si="16"/>
        <v>0</v>
      </c>
      <c r="AC58" s="52">
        <v>0</v>
      </c>
      <c r="AD58" s="51">
        <f t="shared" si="17"/>
        <v>5120</v>
      </c>
      <c r="AE58" s="52">
        <v>0.2</v>
      </c>
      <c r="AF58" s="51">
        <f t="shared" si="18"/>
        <v>10240</v>
      </c>
      <c r="AG58" s="59">
        <v>0.4</v>
      </c>
      <c r="AH58" s="51">
        <f t="shared" si="19"/>
        <v>0</v>
      </c>
      <c r="AI58" s="51">
        <f t="shared" si="20"/>
        <v>10240</v>
      </c>
      <c r="AJ58" s="24"/>
    </row>
    <row r="59" s="3" customFormat="1" ht="28" customHeight="1" spans="1:36">
      <c r="A59" s="24">
        <v>53</v>
      </c>
      <c r="B59" s="24" t="s">
        <v>39</v>
      </c>
      <c r="C59" s="24" t="s">
        <v>40</v>
      </c>
      <c r="D59" s="27" t="s">
        <v>128</v>
      </c>
      <c r="E59" s="27" t="s">
        <v>203</v>
      </c>
      <c r="F59" s="26" t="s">
        <v>204</v>
      </c>
      <c r="G59" s="26" t="s">
        <v>208</v>
      </c>
      <c r="H59" s="27" t="s">
        <v>45</v>
      </c>
      <c r="I59" s="37" t="s">
        <v>209</v>
      </c>
      <c r="J59" s="26" t="s">
        <v>210</v>
      </c>
      <c r="K59" s="26" t="s">
        <v>210</v>
      </c>
      <c r="L59" s="26" t="s">
        <v>211</v>
      </c>
      <c r="M59" s="26" t="s">
        <v>211</v>
      </c>
      <c r="N59" s="38">
        <v>45774</v>
      </c>
      <c r="O59" s="39">
        <v>45777</v>
      </c>
      <c r="P59" s="39">
        <v>46141</v>
      </c>
      <c r="Q59" s="26">
        <v>700</v>
      </c>
      <c r="R59" s="49">
        <v>2000</v>
      </c>
      <c r="S59" s="50">
        <v>0.08</v>
      </c>
      <c r="T59" s="51">
        <v>160</v>
      </c>
      <c r="U59" s="51">
        <f t="shared" si="11"/>
        <v>112000</v>
      </c>
      <c r="V59" s="51">
        <f t="shared" si="12"/>
        <v>0</v>
      </c>
      <c r="W59" s="52">
        <v>0</v>
      </c>
      <c r="X59" s="51">
        <f t="shared" si="13"/>
        <v>44800</v>
      </c>
      <c r="Y59" s="59">
        <v>0.4</v>
      </c>
      <c r="Z59" s="51">
        <f t="shared" si="14"/>
        <v>22400</v>
      </c>
      <c r="AA59" s="52">
        <f t="shared" si="15"/>
        <v>0.2</v>
      </c>
      <c r="AB59" s="51">
        <f t="shared" si="16"/>
        <v>0</v>
      </c>
      <c r="AC59" s="52">
        <v>0</v>
      </c>
      <c r="AD59" s="51">
        <f t="shared" si="17"/>
        <v>22400</v>
      </c>
      <c r="AE59" s="52">
        <v>0.2</v>
      </c>
      <c r="AF59" s="51">
        <f t="shared" si="18"/>
        <v>44800</v>
      </c>
      <c r="AG59" s="59">
        <v>0.4</v>
      </c>
      <c r="AH59" s="51">
        <f t="shared" si="19"/>
        <v>0</v>
      </c>
      <c r="AI59" s="51">
        <f t="shared" si="20"/>
        <v>44800</v>
      </c>
      <c r="AJ59" s="24"/>
    </row>
    <row r="60" s="3" customFormat="1" ht="28" customHeight="1" spans="1:36">
      <c r="A60" s="24">
        <v>54</v>
      </c>
      <c r="B60" s="24" t="s">
        <v>39</v>
      </c>
      <c r="C60" s="24" t="s">
        <v>40</v>
      </c>
      <c r="D60" s="27" t="s">
        <v>128</v>
      </c>
      <c r="E60" s="27" t="s">
        <v>203</v>
      </c>
      <c r="F60" s="26" t="s">
        <v>204</v>
      </c>
      <c r="G60" s="26" t="s">
        <v>212</v>
      </c>
      <c r="H60" s="27" t="s">
        <v>45</v>
      </c>
      <c r="I60" s="37" t="s">
        <v>213</v>
      </c>
      <c r="J60" s="26" t="s">
        <v>126</v>
      </c>
      <c r="K60" s="26" t="s">
        <v>126</v>
      </c>
      <c r="L60" s="26" t="s">
        <v>127</v>
      </c>
      <c r="M60" s="26" t="s">
        <v>127</v>
      </c>
      <c r="N60" s="38">
        <v>45784</v>
      </c>
      <c r="O60" s="39">
        <v>45792</v>
      </c>
      <c r="P60" s="39">
        <v>46156</v>
      </c>
      <c r="Q60" s="26">
        <v>40</v>
      </c>
      <c r="R60" s="49">
        <v>2000</v>
      </c>
      <c r="S60" s="50">
        <v>0.08</v>
      </c>
      <c r="T60" s="51">
        <v>160</v>
      </c>
      <c r="U60" s="51">
        <f t="shared" si="11"/>
        <v>6400</v>
      </c>
      <c r="V60" s="51">
        <f t="shared" si="12"/>
        <v>0</v>
      </c>
      <c r="W60" s="52">
        <v>0</v>
      </c>
      <c r="X60" s="51">
        <f t="shared" si="13"/>
        <v>2560</v>
      </c>
      <c r="Y60" s="59">
        <v>0.4</v>
      </c>
      <c r="Z60" s="51">
        <f t="shared" si="14"/>
        <v>1280</v>
      </c>
      <c r="AA60" s="52">
        <f t="shared" si="15"/>
        <v>0.2</v>
      </c>
      <c r="AB60" s="51">
        <f t="shared" si="16"/>
        <v>0</v>
      </c>
      <c r="AC60" s="52">
        <v>0</v>
      </c>
      <c r="AD60" s="51">
        <f t="shared" si="17"/>
        <v>1280</v>
      </c>
      <c r="AE60" s="52">
        <v>0.2</v>
      </c>
      <c r="AF60" s="51">
        <f t="shared" si="18"/>
        <v>2560</v>
      </c>
      <c r="AG60" s="59">
        <v>0.4</v>
      </c>
      <c r="AH60" s="51">
        <f t="shared" si="19"/>
        <v>0</v>
      </c>
      <c r="AI60" s="51">
        <f t="shared" si="20"/>
        <v>2560</v>
      </c>
      <c r="AJ60" s="24"/>
    </row>
    <row r="61" s="3" customFormat="1" ht="28" customHeight="1" spans="1:36">
      <c r="A61" s="24">
        <v>55</v>
      </c>
      <c r="B61" s="24" t="s">
        <v>39</v>
      </c>
      <c r="C61" s="24" t="s">
        <v>40</v>
      </c>
      <c r="D61" s="27" t="s">
        <v>128</v>
      </c>
      <c r="E61" s="27" t="s">
        <v>203</v>
      </c>
      <c r="F61" s="26" t="s">
        <v>214</v>
      </c>
      <c r="G61" s="26" t="s">
        <v>215</v>
      </c>
      <c r="H61" s="27" t="s">
        <v>45</v>
      </c>
      <c r="I61" s="37" t="s">
        <v>216</v>
      </c>
      <c r="J61" s="26" t="s">
        <v>217</v>
      </c>
      <c r="K61" s="26" t="s">
        <v>217</v>
      </c>
      <c r="L61" s="26" t="s">
        <v>218</v>
      </c>
      <c r="M61" s="26" t="s">
        <v>218</v>
      </c>
      <c r="N61" s="38">
        <v>45806</v>
      </c>
      <c r="O61" s="39">
        <v>45808</v>
      </c>
      <c r="P61" s="39">
        <v>46172</v>
      </c>
      <c r="Q61" s="26">
        <v>392</v>
      </c>
      <c r="R61" s="49">
        <v>2000</v>
      </c>
      <c r="S61" s="50">
        <v>0.08</v>
      </c>
      <c r="T61" s="51">
        <v>160</v>
      </c>
      <c r="U61" s="51">
        <f t="shared" si="11"/>
        <v>62720</v>
      </c>
      <c r="V61" s="51">
        <f t="shared" si="12"/>
        <v>0</v>
      </c>
      <c r="W61" s="52">
        <v>0</v>
      </c>
      <c r="X61" s="51">
        <f t="shared" si="13"/>
        <v>25088</v>
      </c>
      <c r="Y61" s="59">
        <v>0.4</v>
      </c>
      <c r="Z61" s="51">
        <f t="shared" si="14"/>
        <v>12544</v>
      </c>
      <c r="AA61" s="52">
        <f t="shared" si="15"/>
        <v>0.2</v>
      </c>
      <c r="AB61" s="51">
        <f t="shared" si="16"/>
        <v>0</v>
      </c>
      <c r="AC61" s="52">
        <v>0</v>
      </c>
      <c r="AD61" s="51">
        <f t="shared" si="17"/>
        <v>12544</v>
      </c>
      <c r="AE61" s="52">
        <v>0.2</v>
      </c>
      <c r="AF61" s="51">
        <f t="shared" si="18"/>
        <v>25088</v>
      </c>
      <c r="AG61" s="59">
        <v>0.4</v>
      </c>
      <c r="AH61" s="51">
        <f t="shared" si="19"/>
        <v>0</v>
      </c>
      <c r="AI61" s="51">
        <f t="shared" si="20"/>
        <v>25088</v>
      </c>
      <c r="AJ61" s="24"/>
    </row>
    <row r="63" customHeight="1" spans="3:19">
      <c r="C63" s="28"/>
      <c r="D63" s="29"/>
      <c r="E63" s="5"/>
      <c r="H63" s="29"/>
      <c r="I63" s="40"/>
      <c r="P63" s="41"/>
      <c r="Q63" s="53"/>
      <c r="R63" s="53"/>
      <c r="S63" s="54"/>
    </row>
    <row r="64" customHeight="1" spans="3:16">
      <c r="C64" s="29"/>
      <c r="D64" s="29"/>
      <c r="E64" s="5"/>
      <c r="H64" s="29"/>
      <c r="P64" s="41"/>
    </row>
  </sheetData>
  <mergeCells count="33">
    <mergeCell ref="A1:AJ1"/>
    <mergeCell ref="A2:AJ2"/>
    <mergeCell ref="A3:E3"/>
    <mergeCell ref="V4:W4"/>
    <mergeCell ref="X4:Y4"/>
    <mergeCell ref="Z4:AA4"/>
    <mergeCell ref="AB4:AC4"/>
    <mergeCell ref="AD4:AE4"/>
    <mergeCell ref="AF4:AG4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  <mergeCell ref="U4:U5"/>
    <mergeCell ref="AH4:AH5"/>
    <mergeCell ref="AI4:AI5"/>
    <mergeCell ref="AJ4:AJ6"/>
  </mergeCells>
  <pageMargins left="0.747916666666667" right="0.747916666666667" top="0.984027777777778" bottom="0.984027777777778" header="0.511805555555556" footer="0.511805555555556"/>
  <pageSetup paperSize="9" scale="25" fitToHeight="0" orientation="landscape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吕慧欣1665715330877</dc:creator>
  <cp:lastModifiedBy>、</cp:lastModifiedBy>
  <dcterms:created xsi:type="dcterms:W3CDTF">2024-06-20T07:45:00Z</dcterms:created>
  <cp:lastPrinted>2024-09-30T04:27:00Z</cp:lastPrinted>
  <dcterms:modified xsi:type="dcterms:W3CDTF">2025-07-08T01:51:05Z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2052-12.1.0.21541</vt:lpwstr>
  </property>
  <property fmtid="{D5CDD505-2E9C-101B-9397-08002B2CF9AE}" pid="3" name="KSOReadingLayout">
    <vt:bool>false</vt:bool>
  </property>
  <property fmtid="{D5CDD505-2E9C-101B-9397-08002B2CF9AE}" pid="4" name="ICV">
    <vt:lpwstr>766AA0627F5F4661B4B65D9CAEF602C4_13</vt:lpwstr>
  </property>
</Properties>
</file>