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<sst xmlns="http://schemas.openxmlformats.org/spreadsheetml/2006/main" count="42" uniqueCount="42">
  <si>
    <t>参与五华县2019年果菜茶有机肥替代化肥项目补助名单</t>
  </si>
  <si>
    <t>公司名称</t>
  </si>
  <si>
    <t>发票金额</t>
  </si>
  <si>
    <t>核拨金额</t>
  </si>
  <si>
    <t>发票张数</t>
  </si>
  <si>
    <t>备注</t>
  </si>
  <si>
    <t>五华县天峰山农林发展有限公司</t>
  </si>
  <si>
    <t>五华县涧水园种养专业合作社</t>
  </si>
  <si>
    <t>五华县寻山者种养专业合作社</t>
  </si>
  <si>
    <t>梅州市天庄生态农业发展有限公司</t>
  </si>
  <si>
    <t>梅州市新农民农业科技发展有限公司</t>
  </si>
  <si>
    <t>五华县姜老輋种养专业合作社</t>
  </si>
  <si>
    <t>梅州市华洋农业科技有限公司</t>
  </si>
  <si>
    <t>梅州市新城梅生态园林发展有限公司</t>
  </si>
  <si>
    <t>五华县佳然生态农业发展有限公司</t>
  </si>
  <si>
    <t>梅州市松岗嶂绿色生态茶园有限公司</t>
  </si>
  <si>
    <t>五华登云嶂云雾茶叶有限公司</t>
  </si>
  <si>
    <t>五华县继业种养专业合作社</t>
  </si>
  <si>
    <t>五华县强兴七目嶂绿色食品有限公司</t>
  </si>
  <si>
    <t>五华县龙村镇龙田家庭农场</t>
  </si>
  <si>
    <t>五华县炉山山茶种植专业合作社</t>
  </si>
  <si>
    <t>梅州恒春农林发展有限公司</t>
  </si>
  <si>
    <t>广东九霖生态农业开发有限公司</t>
  </si>
  <si>
    <t>五华县溯源天柱山生态茶园专业合作社</t>
  </si>
  <si>
    <t>五华县福善楼种养专业合作社</t>
  </si>
  <si>
    <t xml:space="preserve">五华县五杯子农业科技发展有限公司 </t>
  </si>
  <si>
    <t>广东汉光超顺农业股份有限公司</t>
  </si>
  <si>
    <t>五华县晓丰种养专业合作社</t>
  </si>
  <si>
    <t>五华县天然湖农业发展有限公司</t>
  </si>
  <si>
    <t>梅州市云岐圣峰生态农林发展有限公司</t>
  </si>
  <si>
    <t>五华县黄金坑有机农产品种植专业合作社</t>
  </si>
  <si>
    <t>五华县金烨农林生态发展有限公司</t>
  </si>
  <si>
    <t>五华县绿源生物科技有限公司</t>
  </si>
  <si>
    <t>五华昌源茶叶发展专业合作社</t>
  </si>
  <si>
    <t>梅州龙狮殿旅游发展有限公司</t>
  </si>
  <si>
    <t>五华新丰寨农业旅游文化发展有限公司</t>
  </si>
  <si>
    <t>五华县客香茗农林发展专业合作社</t>
  </si>
  <si>
    <t>五华县登畲广发茶叶专业合作社</t>
  </si>
  <si>
    <t>五华县三宝山农林牧专业合作社</t>
  </si>
  <si>
    <t>五华县茗鼎茶业有限公司</t>
  </si>
  <si>
    <t>五华县模石种养专业合作社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</si>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</sst>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0" fillId="0" borderId="0" xfId="0" applyFont="1"/>
    <xf numFmtId="0" fontId="0" fillId="2" borderId="0" xfId="0" applyFont="1" applyFill="1"/>
    <xf numFmtId="0" fontId="2" fillId="0" borderId="0" xfId="0" applyFont="1"/>
    <xf numFmtId="0" fontId="0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topLeftCell="A4" workbookViewId="0">
      <selection activeCell="F34" sqref="F34"/>
    </sheetView>
  </sheetViews>
  <sheetFormatPr defaultColWidth="9" defaultRowHeight="13.5" outlineLevelCol="6"/>
  <cols>
    <col min="1" max="1" width="4" customWidth="1"/>
    <col min="2" max="2" width="39.375" customWidth="1"/>
    <col min="3" max="3" width="12.375" customWidth="1"/>
    <col min="4" max="4" width="12.5" customWidth="1"/>
    <col min="5" max="5" width="11.375" customWidth="1"/>
    <col min="6" max="6" width="19" customWidth="1"/>
    <col min="7" max="7" width="11.375" customWidth="1"/>
  </cols>
  <sheetData>
    <row r="1" s="1" customFormat="1" ht="55" customHeight="1" spans="1:7">
      <c r="A1" s="6" t="s">
        <v>0</v>
      </c>
      <c r="B1" s="6"/>
      <c r="C1" s="6"/>
      <c r="D1" s="6"/>
      <c r="E1" s="6"/>
      <c r="F1" s="6"/>
      <c r="G1" s="7"/>
    </row>
    <row r="2" s="2" customFormat="1" ht="18" customHeight="1" spans="1:6">
      <c r="A2" s="8"/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</row>
    <row r="3" s="2" customFormat="1" ht="18" customHeight="1" spans="1:6">
      <c r="A3" s="8">
        <v>1</v>
      </c>
      <c r="B3" s="10" t="s">
        <v>6</v>
      </c>
      <c r="C3" s="8">
        <v>77000</v>
      </c>
      <c r="D3" s="8">
        <f t="shared" ref="D3:D16" si="0">C3*0.6</f>
        <v>46200</v>
      </c>
      <c r="E3" s="8">
        <v>1</v>
      </c>
      <c r="F3" s="8"/>
    </row>
    <row r="4" s="2" customFormat="1" ht="18" customHeight="1" spans="1:6">
      <c r="A4" s="8">
        <v>2</v>
      </c>
      <c r="B4" s="10" t="s">
        <v>7</v>
      </c>
      <c r="C4" s="8">
        <v>110000</v>
      </c>
      <c r="D4" s="8">
        <f t="shared" si="0"/>
        <v>66000</v>
      </c>
      <c r="E4" s="8">
        <v>1</v>
      </c>
      <c r="F4" s="8"/>
    </row>
    <row r="5" s="2" customFormat="1" ht="18" customHeight="1" spans="1:6">
      <c r="A5" s="8">
        <v>3</v>
      </c>
      <c r="B5" s="10" t="s">
        <v>8</v>
      </c>
      <c r="C5" s="9">
        <v>66000</v>
      </c>
      <c r="D5" s="8">
        <f t="shared" si="0"/>
        <v>39600</v>
      </c>
      <c r="E5" s="8">
        <v>1</v>
      </c>
      <c r="F5" s="8"/>
    </row>
    <row r="6" s="2" customFormat="1" ht="18" customHeight="1" spans="1:6">
      <c r="A6" s="8">
        <v>4</v>
      </c>
      <c r="B6" s="10" t="s">
        <v>9</v>
      </c>
      <c r="C6" s="8">
        <v>220000</v>
      </c>
      <c r="D6" s="8">
        <f t="shared" si="0"/>
        <v>132000</v>
      </c>
      <c r="E6" s="8">
        <v>1</v>
      </c>
      <c r="F6" s="8"/>
    </row>
    <row r="7" s="2" customFormat="1" ht="18" customHeight="1" spans="1:6">
      <c r="A7" s="8">
        <v>5</v>
      </c>
      <c r="B7" s="10" t="s">
        <v>10</v>
      </c>
      <c r="C7" s="8">
        <v>154000</v>
      </c>
      <c r="D7" s="8">
        <f t="shared" si="0"/>
        <v>92400</v>
      </c>
      <c r="E7" s="8">
        <v>2</v>
      </c>
      <c r="F7" s="8"/>
    </row>
    <row r="8" s="2" customFormat="1" ht="18" customHeight="1" spans="1:6">
      <c r="A8" s="8">
        <v>6</v>
      </c>
      <c r="B8" s="10" t="s">
        <v>11</v>
      </c>
      <c r="C8" s="9">
        <v>55000</v>
      </c>
      <c r="D8" s="8">
        <f t="shared" si="0"/>
        <v>33000</v>
      </c>
      <c r="E8" s="8">
        <v>1</v>
      </c>
      <c r="F8" s="8"/>
    </row>
    <row r="9" s="2" customFormat="1" ht="18" customHeight="1" spans="1:6">
      <c r="A9" s="8">
        <v>7</v>
      </c>
      <c r="B9" s="10" t="s">
        <v>12</v>
      </c>
      <c r="C9" s="9">
        <v>22000</v>
      </c>
      <c r="D9" s="8">
        <f t="shared" si="0"/>
        <v>13200</v>
      </c>
      <c r="E9" s="8">
        <v>1</v>
      </c>
      <c r="F9" s="8"/>
    </row>
    <row r="10" s="2" customFormat="1" ht="18" customHeight="1" spans="1:6">
      <c r="A10" s="8">
        <v>8</v>
      </c>
      <c r="B10" s="10" t="s">
        <v>13</v>
      </c>
      <c r="C10" s="9">
        <v>220000</v>
      </c>
      <c r="D10" s="8">
        <f t="shared" si="0"/>
        <v>132000</v>
      </c>
      <c r="E10" s="8">
        <v>1</v>
      </c>
      <c r="F10" s="8"/>
    </row>
    <row r="11" s="2" customFormat="1" ht="18" customHeight="1" spans="1:6">
      <c r="A11" s="8">
        <v>9</v>
      </c>
      <c r="B11" s="10" t="s">
        <v>14</v>
      </c>
      <c r="C11" s="9">
        <v>66000</v>
      </c>
      <c r="D11" s="8">
        <f t="shared" si="0"/>
        <v>39600</v>
      </c>
      <c r="E11" s="8">
        <v>1</v>
      </c>
      <c r="F11" s="8"/>
    </row>
    <row r="12" s="2" customFormat="1" ht="18" customHeight="1" spans="1:6">
      <c r="A12" s="8">
        <v>10</v>
      </c>
      <c r="B12" s="10" t="s">
        <v>15</v>
      </c>
      <c r="C12" s="9">
        <v>339000</v>
      </c>
      <c r="D12" s="8">
        <f t="shared" si="0"/>
        <v>203400</v>
      </c>
      <c r="E12" s="8">
        <v>3</v>
      </c>
      <c r="F12" s="8"/>
    </row>
    <row r="13" s="2" customFormat="1" ht="18" customHeight="1" spans="1:6">
      <c r="A13" s="8">
        <v>11</v>
      </c>
      <c r="B13" s="10" t="s">
        <v>16</v>
      </c>
      <c r="C13" s="8">
        <v>275000</v>
      </c>
      <c r="D13" s="8">
        <f t="shared" si="0"/>
        <v>165000</v>
      </c>
      <c r="E13" s="8">
        <v>1</v>
      </c>
      <c r="F13" s="8"/>
    </row>
    <row r="14" s="2" customFormat="1" ht="18" customHeight="1" spans="1:6">
      <c r="A14" s="8">
        <v>12</v>
      </c>
      <c r="B14" s="10" t="s">
        <v>17</v>
      </c>
      <c r="C14" s="8">
        <v>174400</v>
      </c>
      <c r="D14" s="8">
        <f t="shared" si="0"/>
        <v>104640</v>
      </c>
      <c r="E14" s="8">
        <v>2</v>
      </c>
      <c r="F14" s="8"/>
    </row>
    <row r="15" s="2" customFormat="1" ht="18" customHeight="1" spans="1:6">
      <c r="A15" s="8">
        <v>13</v>
      </c>
      <c r="B15" s="10" t="s">
        <v>18</v>
      </c>
      <c r="C15" s="9">
        <v>132000</v>
      </c>
      <c r="D15" s="8">
        <f t="shared" si="0"/>
        <v>79200</v>
      </c>
      <c r="E15" s="8">
        <v>1</v>
      </c>
      <c r="F15" s="8"/>
    </row>
    <row r="16" s="2" customFormat="1" ht="18" customHeight="1" spans="1:6">
      <c r="A16" s="8">
        <v>14</v>
      </c>
      <c r="B16" s="10" t="s">
        <v>19</v>
      </c>
      <c r="C16" s="9">
        <v>38500</v>
      </c>
      <c r="D16" s="8">
        <f t="shared" si="0"/>
        <v>23100</v>
      </c>
      <c r="E16" s="8">
        <v>1</v>
      </c>
      <c r="F16" s="8"/>
    </row>
    <row r="17" s="2" customFormat="1" ht="18" customHeight="1" spans="1:6">
      <c r="A17" s="8">
        <v>15</v>
      </c>
      <c r="B17" s="10" t="s">
        <v>20</v>
      </c>
      <c r="C17" s="9">
        <v>235000</v>
      </c>
      <c r="D17" s="8">
        <v>116000</v>
      </c>
      <c r="E17" s="8">
        <v>2</v>
      </c>
      <c r="F17" s="8"/>
    </row>
    <row r="18" s="2" customFormat="1" ht="18" customHeight="1" spans="1:6">
      <c r="A18" s="8">
        <v>16</v>
      </c>
      <c r="B18" s="10" t="s">
        <v>21</v>
      </c>
      <c r="C18" s="9">
        <v>220000</v>
      </c>
      <c r="D18" s="8">
        <f>C18*0.6</f>
        <v>132000</v>
      </c>
      <c r="E18" s="8">
        <v>1</v>
      </c>
      <c r="F18" s="8"/>
    </row>
    <row r="19" s="2" customFormat="1" ht="18" customHeight="1" spans="1:6">
      <c r="A19" s="8">
        <v>17</v>
      </c>
      <c r="B19" s="10" t="s">
        <v>22</v>
      </c>
      <c r="C19" s="9">
        <v>72600</v>
      </c>
      <c r="D19" s="8">
        <f>C19*0.6</f>
        <v>43560</v>
      </c>
      <c r="E19" s="8">
        <v>1</v>
      </c>
      <c r="F19" s="8"/>
    </row>
    <row r="20" s="2" customFormat="1" ht="18" customHeight="1" spans="1:6">
      <c r="A20" s="8">
        <v>18</v>
      </c>
      <c r="B20" s="10" t="s">
        <v>23</v>
      </c>
      <c r="C20" s="9">
        <v>10800</v>
      </c>
      <c r="D20" s="8">
        <f t="shared" ref="D20:D38" si="1">C20*0.6</f>
        <v>6480</v>
      </c>
      <c r="E20" s="8">
        <v>1</v>
      </c>
      <c r="F20" s="8"/>
    </row>
    <row r="21" s="2" customFormat="1" ht="18" customHeight="1" spans="1:6">
      <c r="A21" s="8">
        <v>19</v>
      </c>
      <c r="B21" s="10" t="s">
        <v>24</v>
      </c>
      <c r="C21" s="9">
        <v>162000</v>
      </c>
      <c r="D21" s="8">
        <f t="shared" si="1"/>
        <v>97200</v>
      </c>
      <c r="E21" s="8">
        <v>3</v>
      </c>
      <c r="F21" s="8"/>
    </row>
    <row r="22" s="2" customFormat="1" ht="18" customHeight="1" spans="1:6">
      <c r="A22" s="8">
        <v>20</v>
      </c>
      <c r="B22" s="10" t="s">
        <v>25</v>
      </c>
      <c r="C22" s="8">
        <v>33000</v>
      </c>
      <c r="D22" s="8">
        <f t="shared" si="1"/>
        <v>19800</v>
      </c>
      <c r="E22" s="8">
        <v>1</v>
      </c>
      <c r="F22" s="8"/>
    </row>
    <row r="23" s="2" customFormat="1" ht="18" customHeight="1" spans="1:6">
      <c r="A23" s="8">
        <v>21</v>
      </c>
      <c r="B23" s="10" t="s">
        <v>26</v>
      </c>
      <c r="C23" s="8">
        <v>132000</v>
      </c>
      <c r="D23" s="8">
        <f t="shared" si="1"/>
        <v>79200</v>
      </c>
      <c r="E23" s="8">
        <v>1</v>
      </c>
      <c r="F23" s="8"/>
    </row>
    <row r="24" s="2" customFormat="1" ht="18" customHeight="1" spans="1:6">
      <c r="A24" s="8">
        <v>22</v>
      </c>
      <c r="B24" s="10" t="s">
        <v>27</v>
      </c>
      <c r="C24" s="8">
        <v>22000</v>
      </c>
      <c r="D24" s="8">
        <f t="shared" si="1"/>
        <v>13200</v>
      </c>
      <c r="E24" s="8">
        <v>1</v>
      </c>
      <c r="F24" s="8"/>
    </row>
    <row r="25" s="2" customFormat="1" ht="18" customHeight="1" spans="1:6">
      <c r="A25" s="8">
        <v>23</v>
      </c>
      <c r="B25" s="10" t="s">
        <v>28</v>
      </c>
      <c r="C25" s="8">
        <v>151200</v>
      </c>
      <c r="D25" s="8">
        <f t="shared" si="1"/>
        <v>90720</v>
      </c>
      <c r="E25" s="8">
        <v>2</v>
      </c>
      <c r="F25" s="8"/>
    </row>
    <row r="26" s="2" customFormat="1" ht="18" customHeight="1" spans="1:6">
      <c r="A26" s="8">
        <v>24</v>
      </c>
      <c r="B26" s="10" t="s">
        <v>29</v>
      </c>
      <c r="C26" s="8">
        <v>162000</v>
      </c>
      <c r="D26" s="8">
        <f t="shared" si="1"/>
        <v>97200</v>
      </c>
      <c r="E26" s="8">
        <v>2</v>
      </c>
      <c r="F26" s="8"/>
    </row>
    <row r="27" s="3" customFormat="1" ht="18" customHeight="1" spans="1:6">
      <c r="A27" s="8">
        <v>25</v>
      </c>
      <c r="B27" s="10" t="s">
        <v>30</v>
      </c>
      <c r="C27" s="11">
        <v>55000</v>
      </c>
      <c r="D27" s="11">
        <f t="shared" si="1"/>
        <v>33000</v>
      </c>
      <c r="E27" s="11">
        <v>1</v>
      </c>
      <c r="F27" s="11"/>
    </row>
    <row r="28" s="4" customFormat="1" ht="18" customHeight="1" spans="1:6">
      <c r="A28" s="8">
        <v>26</v>
      </c>
      <c r="B28" s="12" t="s">
        <v>31</v>
      </c>
      <c r="C28" s="13">
        <v>165000</v>
      </c>
      <c r="D28" s="13">
        <f t="shared" si="1"/>
        <v>99000</v>
      </c>
      <c r="E28" s="13">
        <v>1</v>
      </c>
      <c r="F28" s="13"/>
    </row>
    <row r="29" s="2" customFormat="1" ht="18" customHeight="1" spans="1:6">
      <c r="A29" s="8">
        <v>27</v>
      </c>
      <c r="B29" s="13" t="s">
        <v>32</v>
      </c>
      <c r="C29" s="13">
        <v>604800</v>
      </c>
      <c r="D29" s="13">
        <v>350880</v>
      </c>
      <c r="E29" s="13">
        <v>6</v>
      </c>
      <c r="F29" s="8"/>
    </row>
    <row r="30" s="5" customFormat="1" ht="18" customHeight="1" spans="1:6">
      <c r="A30" s="8">
        <v>28</v>
      </c>
      <c r="B30" s="9" t="s">
        <v>33</v>
      </c>
      <c r="C30" s="9">
        <v>151200</v>
      </c>
      <c r="D30" s="9">
        <f>C30*0.6</f>
        <v>90720</v>
      </c>
      <c r="E30" s="9">
        <v>2</v>
      </c>
      <c r="F30" s="9"/>
    </row>
    <row r="31" s="2" customFormat="1" ht="18" customHeight="1" spans="1:6">
      <c r="A31" s="8">
        <v>29</v>
      </c>
      <c r="B31" s="13" t="s">
        <v>34</v>
      </c>
      <c r="C31" s="13">
        <v>200000</v>
      </c>
      <c r="D31" s="13">
        <v>200000</v>
      </c>
      <c r="E31" s="13">
        <v>3</v>
      </c>
      <c r="F31" s="8"/>
    </row>
    <row r="32" s="2" customFormat="1" ht="18" customHeight="1" spans="1:6">
      <c r="A32" s="8">
        <v>30</v>
      </c>
      <c r="B32" s="13" t="s">
        <v>35</v>
      </c>
      <c r="C32" s="13">
        <v>216000</v>
      </c>
      <c r="D32" s="13">
        <v>129600</v>
      </c>
      <c r="E32" s="13">
        <v>3</v>
      </c>
      <c r="F32" s="8"/>
    </row>
    <row r="33" s="5" customFormat="1" ht="18" customHeight="1" spans="1:6">
      <c r="A33" s="8">
        <v>31</v>
      </c>
      <c r="B33" s="9" t="s">
        <v>36</v>
      </c>
      <c r="C33" s="9">
        <v>66000</v>
      </c>
      <c r="D33" s="9">
        <f>C33*0.6</f>
        <v>39600</v>
      </c>
      <c r="E33" s="9">
        <v>1</v>
      </c>
      <c r="F33" s="9"/>
    </row>
    <row r="34" s="5" customFormat="1" ht="18" customHeight="1" spans="1:6">
      <c r="A34" s="8">
        <v>32</v>
      </c>
      <c r="B34" s="9" t="s">
        <v>37</v>
      </c>
      <c r="C34" s="9">
        <v>162000</v>
      </c>
      <c r="D34" s="9">
        <f>C34*0.6</f>
        <v>97200</v>
      </c>
      <c r="E34" s="9">
        <v>2</v>
      </c>
      <c r="F34" s="9"/>
    </row>
    <row r="35" s="5" customFormat="1" ht="18" customHeight="1" spans="1:6">
      <c r="A35" s="8">
        <v>33</v>
      </c>
      <c r="B35" s="9" t="s">
        <v>38</v>
      </c>
      <c r="C35" s="9">
        <v>54000</v>
      </c>
      <c r="D35" s="9">
        <f>C35*0.6</f>
        <v>32400</v>
      </c>
      <c r="E35" s="9">
        <v>1</v>
      </c>
      <c r="F35" s="9"/>
    </row>
    <row r="36" s="5" customFormat="1" ht="18" customHeight="1" spans="1:6">
      <c r="A36" s="8">
        <v>34</v>
      </c>
      <c r="B36" s="9" t="s">
        <v>39</v>
      </c>
      <c r="C36" s="9">
        <v>307520</v>
      </c>
      <c r="D36" s="9">
        <v>159512</v>
      </c>
      <c r="E36" s="9">
        <v>4</v>
      </c>
      <c r="F36" s="9"/>
    </row>
    <row r="37" s="5" customFormat="1" ht="18" customHeight="1" spans="1:6">
      <c r="A37" s="8">
        <v>35</v>
      </c>
      <c r="B37" s="9" t="s">
        <v>40</v>
      </c>
      <c r="C37" s="9">
        <v>66000</v>
      </c>
      <c r="D37" s="9">
        <v>39600</v>
      </c>
      <c r="E37" s="9">
        <v>1</v>
      </c>
      <c r="F37" s="9"/>
    </row>
    <row r="38" s="2" customFormat="1" ht="18" customHeight="1" spans="1:6">
      <c r="A38" s="8"/>
      <c r="B38" s="9" t="s">
        <v>41</v>
      </c>
      <c r="C38" s="8">
        <f>SUM(C3:C37)</f>
        <v>5197020</v>
      </c>
      <c r="D38" s="8">
        <f>SUM(D3:D37)</f>
        <v>3136212</v>
      </c>
      <c r="E38" s="8">
        <f>SUM(E3:E37)</f>
        <v>58</v>
      </c>
      <c r="F38" s="8"/>
    </row>
    <row r="39" ht="24" customHeight="1"/>
  </sheetData>
  <mergeCells count="1">
    <mergeCell ref="A1:F1"/>
  </mergeCells>
  <pageMargins left="0.393055555555556" right="0.196527777777778" top="0.786805555555556" bottom="0.786805555555556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52"/>
  <sheetViews>
    <sheetView topLeftCell="A13" workbookViewId="0">
      <selection activeCell="L14" sqref="L14"/>
    </sheetView>
  </sheetViews>
  <sheetFormatPr defaultColWidth="9" defaultRowHeight="13.5"/>
  <cols>
    <col min="12" max="12" width="11.5"/>
  </cols>
  <sheetData>
    <row r="1" spans="2:12">
      <c r="B1">
        <v>97200</v>
      </c>
      <c r="J1">
        <v>45000</v>
      </c>
      <c r="L1">
        <v>96050</v>
      </c>
    </row>
    <row r="2" spans="2:12">
      <c r="B2">
        <v>55000</v>
      </c>
      <c r="J2">
        <v>80000</v>
      </c>
      <c r="L2">
        <v>50750</v>
      </c>
    </row>
    <row r="3" spans="2:12">
      <c r="B3">
        <v>66000</v>
      </c>
      <c r="J3">
        <v>125000</v>
      </c>
      <c r="L3">
        <v>53200</v>
      </c>
    </row>
    <row r="4" spans="2:12">
      <c r="B4">
        <v>75600</v>
      </c>
      <c r="J4">
        <v>60000</v>
      </c>
      <c r="L4">
        <f>SUM(L1:L3)</f>
        <v>200000</v>
      </c>
    </row>
    <row r="5" spans="2:10">
      <c r="B5">
        <v>75600</v>
      </c>
      <c r="J5">
        <f>SUM(J1:J4)</f>
        <v>310000</v>
      </c>
    </row>
    <row r="6" spans="2:2">
      <c r="B6">
        <v>64800</v>
      </c>
    </row>
    <row r="7" spans="2:2">
      <c r="B7">
        <v>54000</v>
      </c>
    </row>
    <row r="8" spans="2:2">
      <c r="B8">
        <v>86400</v>
      </c>
    </row>
    <row r="9" spans="2:10">
      <c r="B9">
        <v>96120</v>
      </c>
      <c r="J9">
        <v>0.4</v>
      </c>
    </row>
    <row r="10" spans="2:2">
      <c r="B10">
        <v>64800</v>
      </c>
    </row>
    <row r="11" spans="2:11">
      <c r="B11">
        <v>54000</v>
      </c>
      <c r="K11">
        <f>J5+L4</f>
        <v>510000</v>
      </c>
    </row>
    <row r="12" spans="2:11">
      <c r="B12">
        <v>54000</v>
      </c>
      <c r="K12">
        <f>K11+B51</f>
        <v>5131020</v>
      </c>
    </row>
    <row r="13" spans="2:11">
      <c r="B13">
        <v>231000</v>
      </c>
      <c r="J13">
        <f>J5*J9</f>
        <v>124000</v>
      </c>
      <c r="K13">
        <v>66000</v>
      </c>
    </row>
    <row r="14" spans="2:11">
      <c r="B14">
        <v>275000</v>
      </c>
      <c r="K14">
        <f>SUM(K12:K13)</f>
        <v>5197020</v>
      </c>
    </row>
    <row r="15" spans="2:2">
      <c r="B15">
        <v>220000</v>
      </c>
    </row>
    <row r="16" spans="2:2">
      <c r="B16">
        <v>66000</v>
      </c>
    </row>
    <row r="17" spans="2:2">
      <c r="B17">
        <v>22000</v>
      </c>
    </row>
    <row r="18" spans="2:2">
      <c r="B18">
        <v>55000</v>
      </c>
    </row>
    <row r="19" spans="2:2">
      <c r="B19">
        <v>99000</v>
      </c>
    </row>
    <row r="20" spans="2:2">
      <c r="B20">
        <v>220000</v>
      </c>
    </row>
    <row r="21" spans="2:2">
      <c r="B21">
        <v>66000</v>
      </c>
    </row>
    <row r="22" spans="2:2">
      <c r="B22">
        <v>110000</v>
      </c>
    </row>
    <row r="23" spans="2:2">
      <c r="B23">
        <v>77000</v>
      </c>
    </row>
    <row r="24" spans="2:2">
      <c r="B24">
        <v>38500</v>
      </c>
    </row>
    <row r="25" spans="2:2">
      <c r="B25">
        <v>132000</v>
      </c>
    </row>
    <row r="26" spans="2:2">
      <c r="B26">
        <v>88000</v>
      </c>
    </row>
    <row r="27" spans="2:2">
      <c r="B27">
        <v>54000</v>
      </c>
    </row>
    <row r="28" spans="2:2">
      <c r="B28">
        <v>86400</v>
      </c>
    </row>
    <row r="29" spans="2:2">
      <c r="B29">
        <v>97200</v>
      </c>
    </row>
    <row r="30" spans="2:2">
      <c r="B30">
        <v>22000</v>
      </c>
    </row>
    <row r="31" spans="2:2">
      <c r="B31">
        <v>132000</v>
      </c>
    </row>
    <row r="32" spans="2:2">
      <c r="B32">
        <v>33000</v>
      </c>
    </row>
    <row r="33" spans="2:2">
      <c r="B33">
        <v>54000</v>
      </c>
    </row>
    <row r="34" spans="2:2">
      <c r="B34">
        <v>86400</v>
      </c>
    </row>
    <row r="35" spans="2:2">
      <c r="B35">
        <v>21600</v>
      </c>
    </row>
    <row r="36" spans="2:2">
      <c r="B36">
        <v>10800</v>
      </c>
    </row>
    <row r="37" spans="2:2">
      <c r="B37">
        <v>220000</v>
      </c>
    </row>
    <row r="38" spans="2:2">
      <c r="B38">
        <v>72600</v>
      </c>
    </row>
    <row r="39" spans="2:2">
      <c r="B39">
        <v>110000</v>
      </c>
    </row>
    <row r="40" spans="2:2">
      <c r="B40">
        <v>86400</v>
      </c>
    </row>
    <row r="41" spans="2:2">
      <c r="B41">
        <v>75600</v>
      </c>
    </row>
    <row r="42" spans="2:2">
      <c r="B42">
        <v>165000</v>
      </c>
    </row>
    <row r="43" spans="2:2">
      <c r="B43">
        <v>55000</v>
      </c>
    </row>
    <row r="44" spans="2:2">
      <c r="B44">
        <v>264000</v>
      </c>
    </row>
    <row r="45" spans="2:2">
      <c r="B45">
        <v>43200</v>
      </c>
    </row>
    <row r="46" spans="2:2">
      <c r="B46">
        <v>64800</v>
      </c>
    </row>
    <row r="47" spans="2:2">
      <c r="B47">
        <v>86400</v>
      </c>
    </row>
    <row r="48" spans="2:2">
      <c r="B48">
        <v>86400</v>
      </c>
    </row>
    <row r="49" spans="2:2">
      <c r="B49">
        <v>64800</v>
      </c>
    </row>
    <row r="50" spans="2:6">
      <c r="B50">
        <v>86400</v>
      </c>
      <c r="F50">
        <f>C52+J13+L4</f>
        <v>3096612</v>
      </c>
    </row>
    <row r="51" spans="2:3">
      <c r="B51">
        <f>SUM(B1:B50)</f>
        <v>4621020</v>
      </c>
      <c r="C51">
        <v>0.6</v>
      </c>
    </row>
    <row r="52" spans="3:3">
      <c r="C52">
        <f>B51*C51</f>
        <v>2772612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2020-01-14T03:14:26Z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